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445" activeTab="0"/>
  </bookViews>
  <sheets>
    <sheet name="Tabela5" sheetId="1" r:id="rId1"/>
  </sheets>
  <definedNames>
    <definedName name="_xlnm.Print_Titles" localSheetId="0">'Tabela5'!$7:$9</definedName>
  </definedNames>
  <calcPr fullCalcOnLoad="1"/>
</workbook>
</file>

<file path=xl/sharedStrings.xml><?xml version="1.0" encoding="utf-8"?>
<sst xmlns="http://schemas.openxmlformats.org/spreadsheetml/2006/main" count="273" uniqueCount="146">
  <si>
    <t>Informacja z wykonania budżetu Gminy Gryfino za 2005 rok - część tabelaryczna</t>
  </si>
  <si>
    <t>Tabela Nr 5</t>
  </si>
  <si>
    <t xml:space="preserve">Dochody związane z realizacją zadań własnych wg klasyfikacji budżetowej                                                                                                                             </t>
  </si>
  <si>
    <t>w zł</t>
  </si>
  <si>
    <t>Dział</t>
  </si>
  <si>
    <t>Rozdział</t>
  </si>
  <si>
    <t>Paragraf</t>
  </si>
  <si>
    <t>Wyszczególnienie</t>
  </si>
  <si>
    <t xml:space="preserve"> Plan po zmianach</t>
  </si>
  <si>
    <t>Ogółem wykonanie</t>
  </si>
  <si>
    <t>% wykona nia</t>
  </si>
  <si>
    <t>3</t>
  </si>
  <si>
    <t>010</t>
  </si>
  <si>
    <t>ROLNICTWO I ŁOWIECTWO</t>
  </si>
  <si>
    <t>01095</t>
  </si>
  <si>
    <t>Pozostała działalność</t>
  </si>
  <si>
    <t>0690</t>
  </si>
  <si>
    <t>Wpływy z różnych opłat</t>
  </si>
  <si>
    <t>0840</t>
  </si>
  <si>
    <t xml:space="preserve">Wpływy ze sprzedaży wyrobów </t>
  </si>
  <si>
    <t>020</t>
  </si>
  <si>
    <t>LEŚNICTWO</t>
  </si>
  <si>
    <t>02095</t>
  </si>
  <si>
    <t>0750</t>
  </si>
  <si>
    <t>Dochody z najmu i dzierżawy skł. majątk. SP j.s.t. lub innych jednostek zaliczanych do sektora finansów publicznych oraz innych umów o podobnym charakterze</t>
  </si>
  <si>
    <t>TRANSPORT I ŁĄCZNOŚĆ</t>
  </si>
  <si>
    <t>Drogi publiczne gminne</t>
  </si>
  <si>
    <t>0960</t>
  </si>
  <si>
    <t>Otrzymane spadki, zapisy i darowizny w postaci pieniężnej</t>
  </si>
  <si>
    <t>0970</t>
  </si>
  <si>
    <t>Wpływy z różnych dochodów</t>
  </si>
  <si>
    <t>2390</t>
  </si>
  <si>
    <t>Wpływy do budżetu ze środków specjalnych</t>
  </si>
  <si>
    <t>0590</t>
  </si>
  <si>
    <t>Wpływy z opłat za koncesje i licencje</t>
  </si>
  <si>
    <t xml:space="preserve">GOSPODARKA MIESZKANIOWA </t>
  </si>
  <si>
    <t>Gospodarka gruntami i nieruchomościami</t>
  </si>
  <si>
    <t>0470</t>
  </si>
  <si>
    <t>Wpływy z opłat za zarząd, użytkowanie i użytkowanie wieczyste nieruchomości</t>
  </si>
  <si>
    <t>Dochody z najmu i dzierżawy skł. majątk. SP. j.s.t. lub innych jednostek zaliczanych do sektora finansów publicznych oraz innych umów o podobnym charakterze</t>
  </si>
  <si>
    <t>0760</t>
  </si>
  <si>
    <t>Wpływy z tytułu przekształcenia prawa użytkowania wieczystego przysługującego osobom fizycznym w prawo własności</t>
  </si>
  <si>
    <t>0770</t>
  </si>
  <si>
    <t>Wpłaty z tytułu odpłatnego nabycia prawa własności oraz prawa użytkowania wieczystego nieruchomości</t>
  </si>
  <si>
    <t>0870</t>
  </si>
  <si>
    <t>Wpływy ze sprzedaży składników majątkowych</t>
  </si>
  <si>
    <t>0910</t>
  </si>
  <si>
    <t>Odsetki od nieterminowych wpłat z tytułu podatków i opłat</t>
  </si>
  <si>
    <t>0920</t>
  </si>
  <si>
    <t>Pozostałe odsetki</t>
  </si>
  <si>
    <t>Towarzystwa budownictwa społecznego</t>
  </si>
  <si>
    <t>DZIAŁALNOŚĆ USŁUGOWA</t>
  </si>
  <si>
    <t>Plany zagospodarowania przestrzennego</t>
  </si>
  <si>
    <t>Cmentarze</t>
  </si>
  <si>
    <t>ADMINISTRACJA PUBLICZNA</t>
  </si>
  <si>
    <t>Urzędy wojewódzkie</t>
  </si>
  <si>
    <t>2360</t>
  </si>
  <si>
    <t>Dochody jednostek samorządu terytorialnego związane z realizacją zadań z zakresu administracji rządowej oraz innych zadań zleconych ustawami</t>
  </si>
  <si>
    <t>Urzędy gmin</t>
  </si>
  <si>
    <t>0830</t>
  </si>
  <si>
    <t>Wpływy z usług</t>
  </si>
  <si>
    <t>6290</t>
  </si>
  <si>
    <t>Środki na dofinansowanie własnych inwestycji gmin (związków gmin), powiatów (związków powiatów), samorządów województw, pozyskane z innych źródeł</t>
  </si>
  <si>
    <t>BEZPIECZEŃSTWO PUBLICZNE I OCHRONA PRZECIWPOŻAROWA</t>
  </si>
  <si>
    <t>Straż Miejska</t>
  </si>
  <si>
    <t>0570</t>
  </si>
  <si>
    <t>Grzywny, mandaty i inne kary pieniężne od ludności</t>
  </si>
  <si>
    <t>DOCHODY OD OSÓB PRAWNYCH, OD OSÓB FIZYCZNYCH I OD INNYCH JEDNOSTEK NIEPOSIADAJĄCYCH OSOBOWOŚCI PRAWNEJ ORAZ WYDATKI ZWIĄZANE Z ICH POBOREM</t>
  </si>
  <si>
    <t>Wpływy z podatku dochodowego od oso fizycznych</t>
  </si>
  <si>
    <t>0350</t>
  </si>
  <si>
    <t>Podatek od działalności gospodarczej osób fizycznych, opłacany w formie karty podatkowej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</si>
  <si>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</si>
  <si>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</si>
  <si>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</si>
  <si>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</si>
  <si>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 xml:space="preserve">Podatek rolny </t>
  </si>
  <si>
    <t>0330</t>
  </si>
  <si>
    <t>Podatek leśny</t>
  </si>
  <si>
    <t>0340</t>
  </si>
  <si>
    <t>Podatek od środków transportowych</t>
  </si>
  <si>
    <t>0450</t>
  </si>
  <si>
    <t>Wpływy z opłaty administracyjnej za czynności urzędowe</t>
  </si>
  <si>
    <t>0500</t>
  </si>
  <si>
    <t>Podatek od czynności cywilnoprawnych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</si>
  <si>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</si>
  <si>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</si>
  <si>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</si>
  <si>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0370</t>
  </si>
  <si>
    <t>Podatek od posiadania psów</t>
  </si>
  <si>
    <t>0430</t>
  </si>
  <si>
    <t>Wpływy z opłaty targowej</t>
  </si>
  <si>
    <t>0560</t>
  </si>
  <si>
    <t>Zaległości z podatków zniesionych</t>
  </si>
  <si>
    <t>Wpływy z innych opłat stanowiących dochód jednostek samorządu terytorialnego na podstawie ustaw</t>
  </si>
  <si>
    <t>0410</t>
  </si>
  <si>
    <t>Wpływy z opłaty skarbowej</t>
  </si>
  <si>
    <t>0460</t>
  </si>
  <si>
    <t>Wpływy z opłaty eksploatacyjnej</t>
  </si>
  <si>
    <t>0480</t>
  </si>
  <si>
    <t>Wpływy z opłat za zezwolenia na sprzedaż alkoholu</t>
  </si>
  <si>
    <t>0490</t>
  </si>
  <si>
    <t>Wpływy z innych opłat pobieranych przez jednostki samorządu terytorialnego na podstawie odrębnych ustaw</t>
  </si>
  <si>
    <t>Wpływy z różnych rozliczeń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</si>
  <si>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</si>
  <si>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</si>
  <si>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</si>
  <si>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</si>
  <si>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</si>
  <si>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Pobór podatków, opłat i nieopodatkowanych należności budżetowych</t>
  </si>
  <si>
    <t>RÓŻNE ROZLICZENIA</t>
  </si>
  <si>
    <t>Część oświatowa subwencji ogólnej dla jednostek samorządu terytorialnego</t>
  </si>
  <si>
    <t>2920</t>
  </si>
  <si>
    <t>Subwencje ogólne z budżetu państwa</t>
  </si>
  <si>
    <t>Różne rozliczenia finansowe</t>
  </si>
  <si>
    <t>0921</t>
  </si>
  <si>
    <t>Część równoważąca subwencji ogólnej dla gmin</t>
  </si>
  <si>
    <t>OŚWIATA I WYCHOWANIE</t>
  </si>
  <si>
    <t>Szkoły podstawowe</t>
  </si>
  <si>
    <t>Dochody z najmu i dzierżawy składnikó majątkowych Skarbu Państwa, jednostek samorządu terytorialnego lub innych jednostek zaliczanych do sektora finansów publicznych oraz innych umów o podobnym charakterze</t>
  </si>
  <si>
    <t>2030</t>
  </si>
  <si>
    <t>Dotacje celowe otrzymane z budżetu państwa na realizację własnych zadań bieżących gmin (związków gmin)</t>
  </si>
  <si>
    <t>Gimnazja</t>
  </si>
  <si>
    <t>Środki na dofinansowanie włąsnych zadań bieżących gmin (związków gmin), powiatów (związków powiatów), samorządó województw, pozyskanych z innych źródeł</t>
  </si>
  <si>
    <t>Zespoły ekonomiczno-administracyjne szkół</t>
  </si>
  <si>
    <t>OCHRONA ZDROWIA</t>
  </si>
  <si>
    <t>Szpitale ogólne</t>
  </si>
  <si>
    <t>POMOC SPOŁECZNA</t>
  </si>
  <si>
    <t>Zasiłki i pomoc w naturze oraz składki na ubezpieczenia emerytalne i rentowe</t>
  </si>
  <si>
    <t>Dodatki mieszkaniowe</t>
  </si>
  <si>
    <t>Ośrodki pomocy społecznej</t>
  </si>
  <si>
    <t>Usługi opiekuńcze i specjalistyczne usługi opiekuńcze</t>
  </si>
  <si>
    <t>EDUKACYJNA OPIEKA WYCHOWAWCZA</t>
  </si>
  <si>
    <t>Placówki wychowania pozaszkolnego</t>
  </si>
  <si>
    <t>Pomoc materialna dla uczniów</t>
  </si>
  <si>
    <t>GOSPODARKA KOMUNALNA I OCHRONA ŚRODOWISKA</t>
  </si>
  <si>
    <t>Gospodarka ściekowa i ochrona wód</t>
  </si>
  <si>
    <t>6291</t>
  </si>
  <si>
    <t>Oczyszczanie miasta i wsi</t>
  </si>
  <si>
    <t xml:space="preserve">Wpływy i wydatki związane z gromadzeniem środków z opłat produktowych </t>
  </si>
  <si>
    <t>0400</t>
  </si>
  <si>
    <t>Wpływy z opłaty produktowej</t>
  </si>
  <si>
    <t>KULTURA I OCHRONA DZIEDZICTWA NARODOWEGO</t>
  </si>
  <si>
    <t>Pozostałe zadania w zakresie kultury</t>
  </si>
  <si>
    <t>2701</t>
  </si>
  <si>
    <t>Środki na dofinansowanie własnych zadań bieżących gmin (związków gmin), powiatów (związków powiatów), samorządów województw, pozyskane z innych źródeł</t>
  </si>
  <si>
    <t>OGÓŁEM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</si>
</sst>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1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u val="single"/>
      <sz val="11"/>
      <name val="Arial CE"/>
      <family val="2"/>
    </font>
    <font>
      <b/>
      <i/>
      <u val="single"/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2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i/>
      <sz val="11"/>
      <name val="Arial CE"/>
      <family val="2"/>
    </font>
    <font>
      <i/>
      <sz val="12"/>
      <name val="Arial CE"/>
      <family val="2"/>
    </font>
    <font>
      <sz val="10"/>
      <color indexed="10"/>
      <name val="Arial CE"/>
      <family val="2"/>
    </font>
    <font>
      <i/>
      <sz val="10"/>
      <name val="Arial CE"/>
      <family val="2"/>
    </font>
    <font>
      <i/>
      <sz val="9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gray125">
        <fgColor indexed="8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6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left"/>
    </xf>
    <xf numFmtId="2" fontId="7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10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left" vertical="justify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justify" wrapText="1"/>
    </xf>
    <xf numFmtId="3" fontId="5" fillId="2" borderId="1" xfId="0" applyNumberFormat="1" applyFont="1" applyFill="1" applyBorder="1" applyAlignment="1">
      <alignment horizontal="right" vertical="center"/>
    </xf>
    <xf numFmtId="164" fontId="5" fillId="2" borderId="1" xfId="0" applyNumberFormat="1" applyFont="1" applyFill="1" applyBorder="1" applyAlignment="1">
      <alignment horizontal="right" vertical="center"/>
    </xf>
    <xf numFmtId="49" fontId="11" fillId="0" borderId="4" xfId="0" applyNumberFormat="1" applyFont="1" applyFill="1" applyBorder="1" applyAlignment="1">
      <alignment horizontal="center" vertical="top"/>
    </xf>
    <xf numFmtId="49" fontId="11" fillId="0" borderId="2" xfId="0" applyNumberFormat="1" applyFont="1" applyFill="1" applyBorder="1" applyAlignment="1">
      <alignment horizontal="center" vertical="top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justify" wrapText="1"/>
    </xf>
    <xf numFmtId="3" fontId="11" fillId="0" borderId="1" xfId="0" applyNumberFormat="1" applyFont="1" applyBorder="1" applyAlignment="1">
      <alignment horizontal="right" vertical="center"/>
    </xf>
    <xf numFmtId="164" fontId="10" fillId="0" borderId="1" xfId="0" applyNumberFormat="1" applyFont="1" applyBorder="1" applyAlignment="1">
      <alignment horizontal="right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justify" wrapText="1"/>
    </xf>
    <xf numFmtId="3" fontId="10" fillId="0" borderId="1" xfId="0" applyNumberFormat="1" applyFont="1" applyBorder="1" applyAlignment="1">
      <alignment horizontal="right" vertical="center"/>
    </xf>
    <xf numFmtId="49" fontId="11" fillId="0" borderId="3" xfId="0" applyNumberFormat="1" applyFont="1" applyFill="1" applyBorder="1" applyAlignment="1">
      <alignment horizontal="center" vertical="top"/>
    </xf>
    <xf numFmtId="49" fontId="11" fillId="0" borderId="1" xfId="0" applyNumberFormat="1" applyFont="1" applyFill="1" applyBorder="1" applyAlignment="1">
      <alignment horizontal="center" vertical="top"/>
    </xf>
    <xf numFmtId="3" fontId="11" fillId="0" borderId="1" xfId="0" applyNumberFormat="1" applyFont="1" applyFill="1" applyBorder="1" applyAlignment="1">
      <alignment horizontal="right" vertical="center"/>
    </xf>
    <xf numFmtId="164" fontId="11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left" vertical="justify" wrapText="1"/>
    </xf>
    <xf numFmtId="0" fontId="5" fillId="0" borderId="2" xfId="0" applyFont="1" applyBorder="1" applyAlignment="1">
      <alignment horizontal="center" vertical="top"/>
    </xf>
    <xf numFmtId="0" fontId="11" fillId="0" borderId="2" xfId="0" applyFont="1" applyBorder="1" applyAlignment="1">
      <alignment horizontal="center" vertical="top"/>
    </xf>
    <xf numFmtId="49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justify" wrapText="1"/>
    </xf>
    <xf numFmtId="3" fontId="11" fillId="0" borderId="1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top"/>
    </xf>
    <xf numFmtId="0" fontId="11" fillId="0" borderId="4" xfId="0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justify" wrapText="1"/>
    </xf>
    <xf numFmtId="3" fontId="10" fillId="0" borderId="1" xfId="0" applyNumberFormat="1" applyFont="1" applyBorder="1" applyAlignment="1">
      <alignment horizontal="right" vertical="center"/>
    </xf>
    <xf numFmtId="164" fontId="10" fillId="0" borderId="1" xfId="0" applyNumberFormat="1" applyFont="1" applyBorder="1" applyAlignment="1">
      <alignment horizontal="right" vertical="center"/>
    </xf>
    <xf numFmtId="49" fontId="10" fillId="0" borderId="1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top"/>
    </xf>
    <xf numFmtId="0" fontId="11" fillId="0" borderId="2" xfId="0" applyFont="1" applyBorder="1" applyAlignment="1">
      <alignment horizontal="center" vertical="top"/>
    </xf>
    <xf numFmtId="49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justify" wrapText="1"/>
    </xf>
    <xf numFmtId="0" fontId="11" fillId="0" borderId="4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11" fillId="0" borderId="3" xfId="0" applyFont="1" applyBorder="1" applyAlignment="1">
      <alignment horizontal="center" vertical="top"/>
    </xf>
    <xf numFmtId="49" fontId="10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justify" wrapText="1"/>
    </xf>
    <xf numFmtId="3" fontId="10" fillId="0" borderId="3" xfId="0" applyNumberFormat="1" applyFont="1" applyBorder="1" applyAlignment="1">
      <alignment horizontal="right" vertical="center"/>
    </xf>
    <xf numFmtId="164" fontId="10" fillId="0" borderId="3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top"/>
    </xf>
    <xf numFmtId="0" fontId="11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11" fillId="0" borderId="4" xfId="0" applyFont="1" applyBorder="1" applyAlignment="1">
      <alignment horizontal="center" vertical="top"/>
    </xf>
    <xf numFmtId="0" fontId="11" fillId="0" borderId="4" xfId="0" applyFont="1" applyBorder="1" applyAlignment="1">
      <alignment horizontal="center" vertical="top"/>
    </xf>
    <xf numFmtId="0" fontId="11" fillId="0" borderId="0" xfId="0" applyFont="1" applyAlignment="1">
      <alignment/>
    </xf>
    <xf numFmtId="0" fontId="10" fillId="0" borderId="4" xfId="0" applyFont="1" applyBorder="1" applyAlignment="1">
      <alignment horizontal="center" vertical="top"/>
    </xf>
    <xf numFmtId="0" fontId="10" fillId="0" borderId="0" xfId="0" applyFont="1" applyAlignment="1">
      <alignment/>
    </xf>
    <xf numFmtId="0" fontId="12" fillId="0" borderId="4" xfId="0" applyFont="1" applyBorder="1" applyAlignment="1">
      <alignment horizontal="center" vertical="top"/>
    </xf>
    <xf numFmtId="0" fontId="11" fillId="0" borderId="2" xfId="0" applyFont="1" applyBorder="1" applyAlignment="1">
      <alignment horizontal="center" vertical="top"/>
    </xf>
    <xf numFmtId="0" fontId="11" fillId="0" borderId="2" xfId="0" applyFont="1" applyFill="1" applyBorder="1" applyAlignment="1">
      <alignment horizontal="center" vertical="top"/>
    </xf>
    <xf numFmtId="0" fontId="11" fillId="0" borderId="2" xfId="0" applyFont="1" applyFill="1" applyBorder="1" applyAlignment="1">
      <alignment horizontal="center" vertical="top"/>
    </xf>
    <xf numFmtId="164" fontId="11" fillId="3" borderId="1" xfId="0" applyNumberFormat="1" applyFont="1" applyFill="1" applyBorder="1" applyAlignment="1">
      <alignment horizontal="right" vertical="center"/>
    </xf>
    <xf numFmtId="0" fontId="11" fillId="0" borderId="4" xfId="0" applyFont="1" applyFill="1" applyBorder="1" applyAlignment="1">
      <alignment horizontal="center" vertical="top"/>
    </xf>
    <xf numFmtId="0" fontId="11" fillId="0" borderId="3" xfId="0" applyFont="1" applyFill="1" applyBorder="1" applyAlignment="1">
      <alignment horizontal="center" vertical="top"/>
    </xf>
    <xf numFmtId="49" fontId="10" fillId="0" borderId="3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right" vertical="center"/>
    </xf>
    <xf numFmtId="164" fontId="10" fillId="3" borderId="3" xfId="0" applyNumberFormat="1" applyFont="1" applyFill="1" applyBorder="1" applyAlignment="1">
      <alignment horizontal="right" vertical="center"/>
    </xf>
    <xf numFmtId="0" fontId="13" fillId="0" borderId="0" xfId="0" applyFont="1" applyAlignment="1">
      <alignment/>
    </xf>
    <xf numFmtId="0" fontId="11" fillId="0" borderId="3" xfId="0" applyFont="1" applyFill="1" applyBorder="1" applyAlignment="1">
      <alignment horizontal="center" vertical="top"/>
    </xf>
    <xf numFmtId="0" fontId="10" fillId="0" borderId="3" xfId="0" applyFont="1" applyFill="1" applyBorder="1" applyAlignment="1">
      <alignment horizontal="left" vertical="justify" wrapText="1"/>
    </xf>
    <xf numFmtId="0" fontId="11" fillId="0" borderId="4" xfId="0" applyFont="1" applyFill="1" applyBorder="1" applyAlignment="1">
      <alignment horizontal="center" vertical="top"/>
    </xf>
    <xf numFmtId="49" fontId="11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justify" wrapText="1"/>
    </xf>
    <xf numFmtId="164" fontId="11" fillId="0" borderId="1" xfId="0" applyNumberFormat="1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left" vertical="justify" wrapText="1"/>
    </xf>
    <xf numFmtId="0" fontId="5" fillId="0" borderId="2" xfId="0" applyFont="1" applyBorder="1" applyAlignment="1">
      <alignment horizontal="center" vertical="top"/>
    </xf>
    <xf numFmtId="0" fontId="14" fillId="0" borderId="1" xfId="0" applyFont="1" applyBorder="1" applyAlignment="1">
      <alignment horizontal="left" vertical="justify" wrapText="1"/>
    </xf>
    <xf numFmtId="164" fontId="10" fillId="0" borderId="3" xfId="0" applyNumberFormat="1" applyFont="1" applyFill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horizontal="right" vertical="center" wrapText="1"/>
    </xf>
    <xf numFmtId="0" fontId="15" fillId="0" borderId="1" xfId="0" applyFont="1" applyBorder="1" applyAlignment="1">
      <alignment horizontal="left" vertical="justify" wrapText="1"/>
    </xf>
    <xf numFmtId="49" fontId="11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justify" wrapText="1"/>
    </xf>
    <xf numFmtId="49" fontId="10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justify" wrapText="1"/>
    </xf>
    <xf numFmtId="3" fontId="10" fillId="0" borderId="3" xfId="0" applyNumberFormat="1" applyFont="1" applyBorder="1" applyAlignment="1">
      <alignment horizontal="right" vertical="center"/>
    </xf>
    <xf numFmtId="3" fontId="11" fillId="0" borderId="3" xfId="0" applyNumberFormat="1" applyFont="1" applyBorder="1" applyAlignment="1">
      <alignment horizontal="right" vertical="center"/>
    </xf>
    <xf numFmtId="164" fontId="11" fillId="0" borderId="3" xfId="0" applyNumberFormat="1" applyFont="1" applyFill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horizontal="right" vertical="center" wrapText="1"/>
    </xf>
    <xf numFmtId="0" fontId="10" fillId="0" borderId="3" xfId="0" applyFont="1" applyBorder="1" applyAlignment="1">
      <alignment horizontal="center" vertical="top"/>
    </xf>
    <xf numFmtId="164" fontId="11" fillId="0" borderId="3" xfId="0" applyNumberFormat="1" applyFont="1" applyBorder="1" applyAlignment="1">
      <alignment horizontal="right" vertical="center"/>
    </xf>
    <xf numFmtId="0" fontId="15" fillId="0" borderId="4" xfId="0" applyFont="1" applyBorder="1" applyAlignment="1">
      <alignment horizontal="center" vertical="top"/>
    </xf>
    <xf numFmtId="164" fontId="10" fillId="0" borderId="3" xfId="0" applyNumberFormat="1" applyFont="1" applyBorder="1" applyAlignment="1">
      <alignment horizontal="right" vertical="center"/>
    </xf>
    <xf numFmtId="0" fontId="11" fillId="0" borderId="5" xfId="0" applyFont="1" applyBorder="1" applyAlignment="1">
      <alignment horizontal="center" vertical="top"/>
    </xf>
    <xf numFmtId="0" fontId="11" fillId="0" borderId="6" xfId="0" applyFont="1" applyBorder="1" applyAlignment="1">
      <alignment horizontal="center" vertical="top"/>
    </xf>
    <xf numFmtId="3" fontId="11" fillId="0" borderId="3" xfId="0" applyNumberFormat="1" applyFont="1" applyBorder="1" applyAlignment="1">
      <alignment horizontal="right" vertical="center"/>
    </xf>
    <xf numFmtId="0" fontId="11" fillId="0" borderId="7" xfId="0" applyFont="1" applyBorder="1" applyAlignment="1">
      <alignment horizontal="center" vertical="top"/>
    </xf>
    <xf numFmtId="49" fontId="10" fillId="0" borderId="0" xfId="0" applyNumberFormat="1" applyFont="1" applyBorder="1" applyAlignment="1">
      <alignment horizontal="center" vertical="center"/>
    </xf>
    <xf numFmtId="3" fontId="10" fillId="0" borderId="4" xfId="0" applyNumberFormat="1" applyFont="1" applyBorder="1" applyAlignment="1">
      <alignment horizontal="right" vertical="center"/>
    </xf>
    <xf numFmtId="0" fontId="5" fillId="4" borderId="8" xfId="0" applyFont="1" applyFill="1" applyBorder="1" applyAlignment="1">
      <alignment horizontal="center" wrapText="1"/>
    </xf>
    <xf numFmtId="0" fontId="5" fillId="4" borderId="9" xfId="0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center" wrapText="1"/>
    </xf>
    <xf numFmtId="3" fontId="5" fillId="4" borderId="11" xfId="0" applyNumberFormat="1" applyFont="1" applyFill="1" applyBorder="1" applyAlignment="1">
      <alignment horizontal="right"/>
    </xf>
    <xf numFmtId="164" fontId="5" fillId="4" borderId="11" xfId="0" applyNumberFormat="1" applyFont="1" applyFill="1" applyBorder="1" applyAlignment="1">
      <alignment horizontal="right" vertical="center"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6"/>
  <sheetViews>
    <sheetView tabSelected="1" zoomScale="75" zoomScaleNormal="75" workbookViewId="0" topLeftCell="A151">
      <selection activeCell="A166" sqref="A166:IV166"/>
    </sheetView>
  </sheetViews>
  <sheetFormatPr defaultColWidth="9.00390625" defaultRowHeight="12.75"/>
  <cols>
    <col min="1" max="1" width="8.00390625" style="0" customWidth="1"/>
    <col min="2" max="2" width="12.375" style="0" customWidth="1"/>
    <col min="3" max="3" width="11.75390625" style="0" customWidth="1"/>
    <col min="4" max="4" width="53.125" style="7" customWidth="1"/>
    <col min="5" max="5" width="18.125" style="0" customWidth="1"/>
    <col min="6" max="6" width="17.625" style="0" customWidth="1"/>
    <col min="7" max="7" width="15.625" style="115" customWidth="1"/>
  </cols>
  <sheetData>
    <row r="1" spans="1:7" ht="15" customHeight="1">
      <c r="A1" s="1" t="s">
        <v>0</v>
      </c>
      <c r="B1" s="1"/>
      <c r="C1" s="1"/>
      <c r="D1" s="1"/>
      <c r="E1" s="1"/>
      <c r="F1" s="1"/>
      <c r="G1" s="1"/>
    </row>
    <row r="3" spans="1:8" ht="15.75">
      <c r="A3" s="2"/>
      <c r="B3" s="2"/>
      <c r="C3" s="2"/>
      <c r="D3" s="3"/>
      <c r="E3" s="2"/>
      <c r="G3" s="4" t="s">
        <v>1</v>
      </c>
      <c r="H3" s="5"/>
    </row>
    <row r="4" spans="1:8" ht="15.75">
      <c r="A4" s="2"/>
      <c r="B4" s="2"/>
      <c r="C4" s="2"/>
      <c r="D4" s="3"/>
      <c r="E4" s="2"/>
      <c r="F4" s="4"/>
      <c r="G4" s="5"/>
      <c r="H4" s="5"/>
    </row>
    <row r="5" spans="1:7" ht="18">
      <c r="A5" s="6" t="s">
        <v>2</v>
      </c>
      <c r="B5" s="6"/>
      <c r="C5" s="6"/>
      <c r="D5" s="6"/>
      <c r="E5" s="6"/>
      <c r="F5" s="6"/>
      <c r="G5" s="6"/>
    </row>
    <row r="6" ht="15">
      <c r="G6" s="8" t="s">
        <v>3</v>
      </c>
    </row>
    <row r="7" spans="1:7" ht="22.5" customHeight="1">
      <c r="A7" s="9" t="s">
        <v>4</v>
      </c>
      <c r="B7" s="9" t="s">
        <v>5</v>
      </c>
      <c r="C7" s="10" t="s">
        <v>6</v>
      </c>
      <c r="D7" s="11" t="s">
        <v>7</v>
      </c>
      <c r="E7" s="12" t="s">
        <v>8</v>
      </c>
      <c r="F7" s="12" t="s">
        <v>9</v>
      </c>
      <c r="G7" s="13" t="s">
        <v>10</v>
      </c>
    </row>
    <row r="8" spans="1:7" ht="19.5" customHeight="1">
      <c r="A8" s="9"/>
      <c r="B8" s="9"/>
      <c r="C8" s="14"/>
      <c r="D8" s="15"/>
      <c r="E8" s="12"/>
      <c r="F8" s="12"/>
      <c r="G8" s="13"/>
    </row>
    <row r="9" spans="1:7" ht="12.75">
      <c r="A9" s="16">
        <v>1</v>
      </c>
      <c r="B9" s="16">
        <v>2</v>
      </c>
      <c r="C9" s="17" t="s">
        <v>11</v>
      </c>
      <c r="D9" s="18">
        <v>4</v>
      </c>
      <c r="E9" s="16">
        <v>5</v>
      </c>
      <c r="F9" s="16">
        <v>6</v>
      </c>
      <c r="G9" s="16">
        <v>7</v>
      </c>
    </row>
    <row r="10" spans="1:7" ht="15.75">
      <c r="A10" s="19" t="s">
        <v>12</v>
      </c>
      <c r="B10" s="20"/>
      <c r="C10" s="20"/>
      <c r="D10" s="21" t="s">
        <v>13</v>
      </c>
      <c r="E10" s="22">
        <f>SUM(E11)</f>
        <v>0</v>
      </c>
      <c r="F10" s="22">
        <f>SUM(F11)</f>
        <v>558</v>
      </c>
      <c r="G10" s="23"/>
    </row>
    <row r="11" spans="1:7" ht="15.75" customHeight="1">
      <c r="A11" s="24"/>
      <c r="B11" s="25" t="s">
        <v>14</v>
      </c>
      <c r="C11" s="26"/>
      <c r="D11" s="27" t="s">
        <v>15</v>
      </c>
      <c r="E11" s="28">
        <f>SUM(E12:E13)</f>
        <v>0</v>
      </c>
      <c r="F11" s="28">
        <f>SUM(F12:F13)</f>
        <v>558</v>
      </c>
      <c r="G11" s="29"/>
    </row>
    <row r="12" spans="1:7" ht="12.75" customHeight="1">
      <c r="A12" s="24"/>
      <c r="B12" s="24"/>
      <c r="C12" s="30" t="s">
        <v>16</v>
      </c>
      <c r="D12" s="31" t="s">
        <v>17</v>
      </c>
      <c r="E12" s="32"/>
      <c r="F12" s="32">
        <v>525</v>
      </c>
      <c r="G12" s="29"/>
    </row>
    <row r="13" spans="1:7" ht="12.75" customHeight="1">
      <c r="A13" s="33"/>
      <c r="B13" s="33"/>
      <c r="C13" s="30" t="s">
        <v>18</v>
      </c>
      <c r="D13" s="31" t="s">
        <v>19</v>
      </c>
      <c r="E13" s="32"/>
      <c r="F13" s="32">
        <v>33</v>
      </c>
      <c r="G13" s="29"/>
    </row>
    <row r="14" spans="1:7" ht="15.75">
      <c r="A14" s="19" t="s">
        <v>20</v>
      </c>
      <c r="B14" s="20"/>
      <c r="C14" s="20"/>
      <c r="D14" s="21" t="s">
        <v>21</v>
      </c>
      <c r="E14" s="22">
        <f>SUM(E15)</f>
        <v>0</v>
      </c>
      <c r="F14" s="22">
        <f>SUM(F15)</f>
        <v>6052</v>
      </c>
      <c r="G14" s="23"/>
    </row>
    <row r="15" spans="1:7" ht="14.25">
      <c r="A15" s="34"/>
      <c r="B15" s="25" t="s">
        <v>22</v>
      </c>
      <c r="C15" s="26"/>
      <c r="D15" s="27" t="s">
        <v>15</v>
      </c>
      <c r="E15" s="35">
        <f>SUM(E16)</f>
        <v>0</v>
      </c>
      <c r="F15" s="35">
        <f>SUM(F16)</f>
        <v>6052</v>
      </c>
      <c r="G15" s="36"/>
    </row>
    <row r="16" spans="1:7" ht="36">
      <c r="A16" s="34"/>
      <c r="B16" s="33"/>
      <c r="C16" s="30" t="s">
        <v>23</v>
      </c>
      <c r="D16" s="37" t="s">
        <v>24</v>
      </c>
      <c r="E16" s="32">
        <v>0</v>
      </c>
      <c r="F16" s="32">
        <v>6052</v>
      </c>
      <c r="G16" s="29"/>
    </row>
    <row r="17" spans="1:7" ht="15.75">
      <c r="A17" s="19">
        <v>600</v>
      </c>
      <c r="B17" s="20"/>
      <c r="C17" s="20"/>
      <c r="D17" s="21" t="s">
        <v>25</v>
      </c>
      <c r="E17" s="22">
        <f>SUM(E18+E23)</f>
        <v>934668</v>
      </c>
      <c r="F17" s="22">
        <f>SUM(F18+F23)</f>
        <v>804395</v>
      </c>
      <c r="G17" s="23">
        <f>F17/E17*100</f>
        <v>86.06210975447966</v>
      </c>
    </row>
    <row r="18" spans="1:7" ht="12.75" customHeight="1">
      <c r="A18" s="38"/>
      <c r="B18" s="39">
        <v>60016</v>
      </c>
      <c r="C18" s="40"/>
      <c r="D18" s="41" t="s">
        <v>26</v>
      </c>
      <c r="E18" s="42">
        <f>SUM(E19:E22)</f>
        <v>934668</v>
      </c>
      <c r="F18" s="42">
        <f>SUM(F19:F22)</f>
        <v>802176</v>
      </c>
      <c r="G18" s="29">
        <f>F18/E18*100</f>
        <v>85.82469925149893</v>
      </c>
    </row>
    <row r="19" spans="1:7" ht="12.75" customHeight="1">
      <c r="A19" s="43"/>
      <c r="B19" s="44"/>
      <c r="C19" s="45" t="s">
        <v>16</v>
      </c>
      <c r="D19" s="46" t="s">
        <v>17</v>
      </c>
      <c r="E19" s="47">
        <v>0</v>
      </c>
      <c r="F19" s="47">
        <v>324</v>
      </c>
      <c r="G19" s="48"/>
    </row>
    <row r="20" spans="1:7" ht="12.75">
      <c r="A20" s="43"/>
      <c r="B20" s="44"/>
      <c r="C20" s="49" t="s">
        <v>27</v>
      </c>
      <c r="D20" s="31" t="s">
        <v>28</v>
      </c>
      <c r="E20" s="32">
        <v>880000</v>
      </c>
      <c r="F20" s="32">
        <v>800000</v>
      </c>
      <c r="G20" s="29"/>
    </row>
    <row r="21" spans="1:7" ht="12.75" customHeight="1">
      <c r="A21" s="43"/>
      <c r="B21" s="44"/>
      <c r="C21" s="49" t="s">
        <v>29</v>
      </c>
      <c r="D21" s="31" t="s">
        <v>30</v>
      </c>
      <c r="E21" s="47">
        <v>52816</v>
      </c>
      <c r="F21" s="47">
        <v>0</v>
      </c>
      <c r="G21" s="29">
        <f>F21/E21*100</f>
        <v>0</v>
      </c>
    </row>
    <row r="22" spans="1:7" ht="12.75" customHeight="1">
      <c r="A22" s="43"/>
      <c r="B22" s="50"/>
      <c r="C22" s="45" t="s">
        <v>31</v>
      </c>
      <c r="D22" s="46" t="s">
        <v>32</v>
      </c>
      <c r="E22" s="47">
        <v>1852</v>
      </c>
      <c r="F22" s="47">
        <v>1852</v>
      </c>
      <c r="G22" s="29"/>
    </row>
    <row r="23" spans="1:7" ht="15.75" customHeight="1">
      <c r="A23" s="43"/>
      <c r="B23" s="51">
        <v>60095</v>
      </c>
      <c r="C23" s="52"/>
      <c r="D23" s="53" t="s">
        <v>15</v>
      </c>
      <c r="E23" s="28">
        <f>SUM(E24:E25)</f>
        <v>0</v>
      </c>
      <c r="F23" s="28">
        <f>SUM(F24:F25)</f>
        <v>2219</v>
      </c>
      <c r="G23" s="29"/>
    </row>
    <row r="24" spans="1:7" ht="14.25" customHeight="1">
      <c r="A24" s="43"/>
      <c r="B24" s="54"/>
      <c r="C24" s="49" t="s">
        <v>33</v>
      </c>
      <c r="D24" s="37" t="s">
        <v>34</v>
      </c>
      <c r="E24" s="32">
        <v>0</v>
      </c>
      <c r="F24" s="32">
        <v>120</v>
      </c>
      <c r="G24" s="36"/>
    </row>
    <row r="25" spans="1:7" ht="15.75" customHeight="1">
      <c r="A25" s="55"/>
      <c r="B25" s="56"/>
      <c r="C25" s="49" t="s">
        <v>16</v>
      </c>
      <c r="D25" s="31" t="s">
        <v>17</v>
      </c>
      <c r="E25" s="32">
        <v>0</v>
      </c>
      <c r="F25" s="32">
        <v>2099</v>
      </c>
      <c r="G25" s="36"/>
    </row>
    <row r="26" spans="1:7" ht="15.75">
      <c r="A26" s="19">
        <v>700</v>
      </c>
      <c r="B26" s="20"/>
      <c r="C26" s="20"/>
      <c r="D26" s="21" t="s">
        <v>35</v>
      </c>
      <c r="E26" s="22">
        <f>SUM(E27+E37+E39)</f>
        <v>7922998</v>
      </c>
      <c r="F26" s="22">
        <f>SUM(F27+F37+F39)</f>
        <v>5615039</v>
      </c>
      <c r="G26" s="23">
        <f aca="true" t="shared" si="0" ref="G26:G40">F26/E26*100</f>
        <v>70.8701302209088</v>
      </c>
    </row>
    <row r="27" spans="1:7" ht="15.75" customHeight="1">
      <c r="A27" s="38"/>
      <c r="B27" s="51">
        <v>70005</v>
      </c>
      <c r="C27" s="52"/>
      <c r="D27" s="53" t="s">
        <v>36</v>
      </c>
      <c r="E27" s="28">
        <f>SUM(E28:E36)</f>
        <v>7882558</v>
      </c>
      <c r="F27" s="28">
        <f>SUM(F28:F36)</f>
        <v>5576499</v>
      </c>
      <c r="G27" s="36">
        <f t="shared" si="0"/>
        <v>70.74478868407947</v>
      </c>
    </row>
    <row r="28" spans="1:7" ht="24">
      <c r="A28" s="43"/>
      <c r="B28" s="54"/>
      <c r="C28" s="57" t="s">
        <v>37</v>
      </c>
      <c r="D28" s="58" t="s">
        <v>38</v>
      </c>
      <c r="E28" s="59">
        <v>400000</v>
      </c>
      <c r="F28" s="59">
        <v>315832</v>
      </c>
      <c r="G28" s="60">
        <f t="shared" si="0"/>
        <v>78.958</v>
      </c>
    </row>
    <row r="29" spans="1:7" ht="15.75" customHeight="1">
      <c r="A29" s="61"/>
      <c r="B29" s="62"/>
      <c r="C29" s="49" t="s">
        <v>16</v>
      </c>
      <c r="D29" s="37" t="s">
        <v>17</v>
      </c>
      <c r="E29" s="32">
        <v>0</v>
      </c>
      <c r="F29" s="32">
        <v>3500</v>
      </c>
      <c r="G29" s="29"/>
    </row>
    <row r="30" spans="1:7" ht="36">
      <c r="A30" s="63"/>
      <c r="B30" s="64"/>
      <c r="C30" s="57" t="s">
        <v>23</v>
      </c>
      <c r="D30" s="58" t="s">
        <v>39</v>
      </c>
      <c r="E30" s="59">
        <v>4140900</v>
      </c>
      <c r="F30" s="59">
        <v>3686610</v>
      </c>
      <c r="G30" s="60">
        <f t="shared" si="0"/>
        <v>89.02919655147431</v>
      </c>
    </row>
    <row r="31" spans="1:7" ht="24">
      <c r="A31" s="63"/>
      <c r="B31" s="64"/>
      <c r="C31" s="49" t="s">
        <v>40</v>
      </c>
      <c r="D31" s="37" t="s">
        <v>41</v>
      </c>
      <c r="E31" s="32">
        <v>95000</v>
      </c>
      <c r="F31" s="32">
        <v>103243</v>
      </c>
      <c r="G31" s="29">
        <f t="shared" si="0"/>
        <v>108.67684210526316</v>
      </c>
    </row>
    <row r="32" spans="1:7" ht="24">
      <c r="A32" s="63"/>
      <c r="B32" s="64"/>
      <c r="C32" s="49" t="s">
        <v>42</v>
      </c>
      <c r="D32" s="37" t="s">
        <v>43</v>
      </c>
      <c r="E32" s="32">
        <v>20000</v>
      </c>
      <c r="F32" s="32">
        <v>0</v>
      </c>
      <c r="G32" s="29">
        <f t="shared" si="0"/>
        <v>0</v>
      </c>
    </row>
    <row r="33" spans="1:7" ht="15.75">
      <c r="A33" s="63"/>
      <c r="B33" s="64"/>
      <c r="C33" s="49" t="s">
        <v>44</v>
      </c>
      <c r="D33" s="37" t="s">
        <v>45</v>
      </c>
      <c r="E33" s="32">
        <v>2877008</v>
      </c>
      <c r="F33" s="32">
        <v>1131901</v>
      </c>
      <c r="G33" s="29">
        <f t="shared" si="0"/>
        <v>39.34299105181494</v>
      </c>
    </row>
    <row r="34" spans="1:7" ht="15.75" customHeight="1">
      <c r="A34" s="63"/>
      <c r="B34" s="64"/>
      <c r="C34" s="49" t="s">
        <v>46</v>
      </c>
      <c r="D34" s="37" t="s">
        <v>47</v>
      </c>
      <c r="E34" s="32">
        <v>5000</v>
      </c>
      <c r="F34" s="32">
        <v>14622</v>
      </c>
      <c r="G34" s="29">
        <f t="shared" si="0"/>
        <v>292.44</v>
      </c>
    </row>
    <row r="35" spans="1:7" ht="15.75" customHeight="1">
      <c r="A35" s="43"/>
      <c r="B35" s="64"/>
      <c r="C35" s="49" t="s">
        <v>48</v>
      </c>
      <c r="D35" s="37" t="s">
        <v>49</v>
      </c>
      <c r="E35" s="32">
        <v>150000</v>
      </c>
      <c r="F35" s="32">
        <v>120310</v>
      </c>
      <c r="G35" s="29">
        <f t="shared" si="0"/>
        <v>80.20666666666668</v>
      </c>
    </row>
    <row r="36" spans="1:7" ht="15.75" customHeight="1">
      <c r="A36" s="43"/>
      <c r="B36" s="62"/>
      <c r="C36" s="49" t="s">
        <v>29</v>
      </c>
      <c r="D36" s="37" t="s">
        <v>30</v>
      </c>
      <c r="E36" s="32">
        <v>194650</v>
      </c>
      <c r="F36" s="32">
        <v>200481</v>
      </c>
      <c r="G36" s="29">
        <f t="shared" si="0"/>
        <v>102.99563318777291</v>
      </c>
    </row>
    <row r="37" spans="1:7" ht="15.75" customHeight="1">
      <c r="A37" s="43"/>
      <c r="B37" s="51">
        <v>70021</v>
      </c>
      <c r="C37" s="52"/>
      <c r="D37" s="53" t="s">
        <v>50</v>
      </c>
      <c r="E37" s="28">
        <f>SUM(E38)</f>
        <v>40000</v>
      </c>
      <c r="F37" s="28">
        <f>SUM(F38)</f>
        <v>37993</v>
      </c>
      <c r="G37" s="29">
        <f t="shared" si="0"/>
        <v>94.9825</v>
      </c>
    </row>
    <row r="38" spans="1:7" ht="12.75">
      <c r="A38" s="43"/>
      <c r="B38" s="56"/>
      <c r="C38" s="49" t="s">
        <v>29</v>
      </c>
      <c r="D38" s="37" t="s">
        <v>30</v>
      </c>
      <c r="E38" s="32">
        <v>40000</v>
      </c>
      <c r="F38" s="32">
        <v>37993</v>
      </c>
      <c r="G38" s="29">
        <f t="shared" si="0"/>
        <v>94.9825</v>
      </c>
    </row>
    <row r="39" spans="1:7" s="66" customFormat="1" ht="14.25">
      <c r="A39" s="65"/>
      <c r="B39" s="39">
        <v>70095</v>
      </c>
      <c r="C39" s="40"/>
      <c r="D39" s="41" t="s">
        <v>15</v>
      </c>
      <c r="E39" s="42">
        <f>SUM(E40)</f>
        <v>440</v>
      </c>
      <c r="F39" s="42">
        <f>SUM(F40)</f>
        <v>547</v>
      </c>
      <c r="G39" s="29">
        <f t="shared" si="0"/>
        <v>124.31818181818181</v>
      </c>
    </row>
    <row r="40" spans="1:7" s="68" customFormat="1" ht="12">
      <c r="A40" s="67"/>
      <c r="B40" s="50"/>
      <c r="C40" s="45" t="s">
        <v>29</v>
      </c>
      <c r="D40" s="46" t="s">
        <v>30</v>
      </c>
      <c r="E40" s="47">
        <v>440</v>
      </c>
      <c r="F40" s="47">
        <v>547</v>
      </c>
      <c r="G40" s="29">
        <f t="shared" si="0"/>
        <v>124.31818181818181</v>
      </c>
    </row>
    <row r="41" spans="1:7" ht="15.75">
      <c r="A41" s="19">
        <v>710</v>
      </c>
      <c r="B41" s="20"/>
      <c r="C41" s="20"/>
      <c r="D41" s="21" t="s">
        <v>51</v>
      </c>
      <c r="E41" s="22">
        <f>SUM(E44+E42)</f>
        <v>36020</v>
      </c>
      <c r="F41" s="22">
        <f>SUM(F44+F42)</f>
        <v>41452</v>
      </c>
      <c r="G41" s="23">
        <f>F41/E41*100</f>
        <v>115.08051082731816</v>
      </c>
    </row>
    <row r="42" spans="1:7" ht="15">
      <c r="A42" s="69"/>
      <c r="B42" s="70">
        <v>71004</v>
      </c>
      <c r="C42" s="52"/>
      <c r="D42" s="53" t="s">
        <v>52</v>
      </c>
      <c r="E42" s="28">
        <f>SUM(E43)</f>
        <v>720</v>
      </c>
      <c r="F42" s="28">
        <f>SUM(F43)</f>
        <v>1860</v>
      </c>
      <c r="G42" s="29">
        <f>F42/E42*100</f>
        <v>258.33333333333337</v>
      </c>
    </row>
    <row r="43" spans="1:7" ht="15">
      <c r="A43" s="69"/>
      <c r="B43" s="64"/>
      <c r="C43" s="49" t="s">
        <v>29</v>
      </c>
      <c r="D43" s="37" t="s">
        <v>30</v>
      </c>
      <c r="E43" s="32">
        <v>720</v>
      </c>
      <c r="F43" s="32">
        <v>1860</v>
      </c>
      <c r="G43" s="29">
        <f>F43/E43*100</f>
        <v>258.33333333333337</v>
      </c>
    </row>
    <row r="44" spans="1:7" ht="15">
      <c r="A44" s="69"/>
      <c r="B44" s="70">
        <v>71035</v>
      </c>
      <c r="C44" s="52"/>
      <c r="D44" s="53" t="s">
        <v>53</v>
      </c>
      <c r="E44" s="28">
        <f>SUM(E45:E45)</f>
        <v>35300</v>
      </c>
      <c r="F44" s="28">
        <f>SUM(F45:F45)</f>
        <v>39592</v>
      </c>
      <c r="G44" s="29">
        <f>F44/E44*100</f>
        <v>112.15864022662889</v>
      </c>
    </row>
    <row r="45" spans="1:7" ht="36">
      <c r="A45" s="69"/>
      <c r="B45" s="64"/>
      <c r="C45" s="49" t="s">
        <v>23</v>
      </c>
      <c r="D45" s="37" t="s">
        <v>39</v>
      </c>
      <c r="E45" s="32">
        <v>35300</v>
      </c>
      <c r="F45" s="32">
        <v>39592</v>
      </c>
      <c r="G45" s="29">
        <f>F45/E45*100</f>
        <v>112.15864022662889</v>
      </c>
    </row>
    <row r="46" spans="1:7" ht="15.75">
      <c r="A46" s="19">
        <v>750</v>
      </c>
      <c r="B46" s="20"/>
      <c r="C46" s="20"/>
      <c r="D46" s="21" t="s">
        <v>54</v>
      </c>
      <c r="E46" s="22">
        <f>SUM(E47+E49+E55)</f>
        <v>1462300</v>
      </c>
      <c r="F46" s="22">
        <f>SUM(F47+F49+F55)</f>
        <v>20858</v>
      </c>
      <c r="G46" s="23">
        <f aca="true" t="shared" si="1" ref="G46:G54">F46/E46*100</f>
        <v>1.4263830951241194</v>
      </c>
    </row>
    <row r="47" spans="1:7" ht="12.75" customHeight="1">
      <c r="A47" s="71"/>
      <c r="B47" s="72">
        <v>75011</v>
      </c>
      <c r="C47" s="26"/>
      <c r="D47" s="27" t="s">
        <v>55</v>
      </c>
      <c r="E47" s="35">
        <f>SUM(E48:E48)</f>
        <v>4500</v>
      </c>
      <c r="F47" s="35">
        <f>SUM(F48:F48)</f>
        <v>6500</v>
      </c>
      <c r="G47" s="73">
        <f t="shared" si="1"/>
        <v>144.44444444444443</v>
      </c>
    </row>
    <row r="48" spans="1:7" s="79" customFormat="1" ht="36">
      <c r="A48" s="74"/>
      <c r="B48" s="75"/>
      <c r="C48" s="76" t="s">
        <v>56</v>
      </c>
      <c r="D48" s="37" t="s">
        <v>57</v>
      </c>
      <c r="E48" s="77">
        <v>4500</v>
      </c>
      <c r="F48" s="77">
        <v>6500</v>
      </c>
      <c r="G48" s="78">
        <f t="shared" si="1"/>
        <v>144.44444444444443</v>
      </c>
    </row>
    <row r="49" spans="1:7" ht="14.25">
      <c r="A49" s="74"/>
      <c r="B49" s="70">
        <v>75023</v>
      </c>
      <c r="C49" s="52"/>
      <c r="D49" s="53" t="s">
        <v>58</v>
      </c>
      <c r="E49" s="28">
        <f>SUM(E50:E54)</f>
        <v>1457800</v>
      </c>
      <c r="F49" s="28">
        <f>SUM(F50:F54)</f>
        <v>12552</v>
      </c>
      <c r="G49" s="36">
        <f t="shared" si="1"/>
        <v>0.8610234600082315</v>
      </c>
    </row>
    <row r="50" spans="1:7" ht="12.75" customHeight="1">
      <c r="A50" s="74"/>
      <c r="B50" s="64"/>
      <c r="C50" s="57" t="s">
        <v>16</v>
      </c>
      <c r="D50" s="37" t="s">
        <v>17</v>
      </c>
      <c r="E50" s="32">
        <v>5000</v>
      </c>
      <c r="F50" s="32">
        <v>6158</v>
      </c>
      <c r="G50" s="29">
        <f t="shared" si="1"/>
        <v>123.16</v>
      </c>
    </row>
    <row r="51" spans="1:7" ht="36">
      <c r="A51" s="80"/>
      <c r="B51" s="62"/>
      <c r="C51" s="57" t="s">
        <v>23</v>
      </c>
      <c r="D51" s="37" t="s">
        <v>39</v>
      </c>
      <c r="E51" s="32">
        <v>0</v>
      </c>
      <c r="F51" s="32">
        <v>4262</v>
      </c>
      <c r="G51" s="29"/>
    </row>
    <row r="52" spans="1:7" ht="12.75" customHeight="1">
      <c r="A52" s="74"/>
      <c r="B52" s="64"/>
      <c r="C52" s="57" t="s">
        <v>59</v>
      </c>
      <c r="D52" s="81" t="s">
        <v>60</v>
      </c>
      <c r="E52" s="59">
        <v>0</v>
      </c>
      <c r="F52" s="59">
        <v>97</v>
      </c>
      <c r="G52" s="60"/>
    </row>
    <row r="53" spans="1:7" ht="12.75" customHeight="1">
      <c r="A53" s="74"/>
      <c r="B53" s="64"/>
      <c r="C53" s="49" t="s">
        <v>29</v>
      </c>
      <c r="D53" s="31" t="s">
        <v>30</v>
      </c>
      <c r="E53" s="32">
        <v>0</v>
      </c>
      <c r="F53" s="32">
        <v>2035</v>
      </c>
      <c r="G53" s="29"/>
    </row>
    <row r="54" spans="1:7" ht="36">
      <c r="A54" s="82"/>
      <c r="B54" s="62"/>
      <c r="C54" s="49" t="s">
        <v>61</v>
      </c>
      <c r="D54" s="31" t="s">
        <v>62</v>
      </c>
      <c r="E54" s="32">
        <v>1452800</v>
      </c>
      <c r="F54" s="32">
        <v>0</v>
      </c>
      <c r="G54" s="29">
        <f t="shared" si="1"/>
        <v>0</v>
      </c>
    </row>
    <row r="55" spans="1:7" ht="14.25">
      <c r="A55" s="82"/>
      <c r="B55" s="51">
        <v>75095</v>
      </c>
      <c r="C55" s="83"/>
      <c r="D55" s="84" t="s">
        <v>15</v>
      </c>
      <c r="E55" s="28">
        <f>SUM(E56)</f>
        <v>0</v>
      </c>
      <c r="F55" s="28">
        <f>SUM(F56)</f>
        <v>1806</v>
      </c>
      <c r="G55" s="29"/>
    </row>
    <row r="56" spans="1:7" ht="12.75" customHeight="1">
      <c r="A56" s="75"/>
      <c r="B56" s="56"/>
      <c r="C56" s="57" t="s">
        <v>29</v>
      </c>
      <c r="D56" s="58" t="s">
        <v>30</v>
      </c>
      <c r="E56" s="59">
        <v>0</v>
      </c>
      <c r="F56" s="59">
        <v>1806</v>
      </c>
      <c r="G56" s="60"/>
    </row>
    <row r="57" spans="1:7" ht="31.5">
      <c r="A57" s="19">
        <v>754</v>
      </c>
      <c r="B57" s="20"/>
      <c r="C57" s="20"/>
      <c r="D57" s="21" t="s">
        <v>63</v>
      </c>
      <c r="E57" s="22">
        <f>SUM(E58)</f>
        <v>110560</v>
      </c>
      <c r="F57" s="22">
        <f>SUM(F58)</f>
        <v>117211</v>
      </c>
      <c r="G57" s="23">
        <f aca="true" t="shared" si="2" ref="G57:G64">F57/E57*100</f>
        <v>106.01573806078149</v>
      </c>
    </row>
    <row r="58" spans="1:7" ht="12.75" customHeight="1">
      <c r="A58" s="72"/>
      <c r="B58" s="72">
        <v>75416</v>
      </c>
      <c r="C58" s="26"/>
      <c r="D58" s="27" t="s">
        <v>64</v>
      </c>
      <c r="E58" s="35">
        <f>SUM(E59:E61)</f>
        <v>110560</v>
      </c>
      <c r="F58" s="35">
        <f>SUM(F59:F61)</f>
        <v>117211</v>
      </c>
      <c r="G58" s="85">
        <f t="shared" si="2"/>
        <v>106.01573806078149</v>
      </c>
    </row>
    <row r="59" spans="1:7" ht="12.75" customHeight="1">
      <c r="A59" s="82"/>
      <c r="B59" s="82"/>
      <c r="C59" s="76" t="s">
        <v>65</v>
      </c>
      <c r="D59" s="37" t="s">
        <v>66</v>
      </c>
      <c r="E59" s="32">
        <v>30000</v>
      </c>
      <c r="F59" s="77">
        <v>35588</v>
      </c>
      <c r="G59" s="29">
        <f t="shared" si="2"/>
        <v>118.62666666666667</v>
      </c>
    </row>
    <row r="60" spans="1:7" ht="12.75" customHeight="1">
      <c r="A60" s="82"/>
      <c r="B60" s="82"/>
      <c r="C60" s="30" t="s">
        <v>16</v>
      </c>
      <c r="D60" s="37" t="s">
        <v>17</v>
      </c>
      <c r="E60" s="32">
        <v>0</v>
      </c>
      <c r="F60" s="77">
        <v>1063</v>
      </c>
      <c r="G60" s="29"/>
    </row>
    <row r="61" spans="1:7" ht="12.75" customHeight="1">
      <c r="A61" s="75"/>
      <c r="B61" s="75"/>
      <c r="C61" s="30" t="s">
        <v>29</v>
      </c>
      <c r="D61" s="37" t="s">
        <v>30</v>
      </c>
      <c r="E61" s="32">
        <v>80560</v>
      </c>
      <c r="F61" s="77">
        <v>80560</v>
      </c>
      <c r="G61" s="29">
        <f t="shared" si="2"/>
        <v>100</v>
      </c>
    </row>
    <row r="62" spans="1:7" ht="60">
      <c r="A62" s="19">
        <v>756</v>
      </c>
      <c r="B62" s="20"/>
      <c r="C62" s="20"/>
      <c r="D62" s="86" t="s">
        <v>67</v>
      </c>
      <c r="E62" s="22">
        <f>SUM(E63+E66+E88+E95+E97+E75+E100)</f>
        <v>36754479</v>
      </c>
      <c r="F62" s="22">
        <f>SUM(F63+F66+F88+F95+F97+F75+F100)</f>
        <v>36421231</v>
      </c>
      <c r="G62" s="23">
        <f t="shared" si="2"/>
        <v>99.09331322585201</v>
      </c>
    </row>
    <row r="63" spans="1:7" ht="12.75" customHeight="1">
      <c r="A63" s="87"/>
      <c r="B63" s="51">
        <v>75601</v>
      </c>
      <c r="C63" s="52"/>
      <c r="D63" s="88" t="s">
        <v>68</v>
      </c>
      <c r="E63" s="28">
        <f>SUM(E64:E65)</f>
        <v>100000</v>
      </c>
      <c r="F63" s="28">
        <f>SUM(F64:F65)</f>
        <v>103069</v>
      </c>
      <c r="G63" s="36">
        <f t="shared" si="2"/>
        <v>103.06900000000002</v>
      </c>
    </row>
    <row r="64" spans="1:7" ht="24">
      <c r="A64" s="63"/>
      <c r="B64" s="54"/>
      <c r="C64" s="57" t="s">
        <v>69</v>
      </c>
      <c r="D64" s="58" t="s">
        <v>70</v>
      </c>
      <c r="E64" s="59">
        <v>100000</v>
      </c>
      <c r="F64" s="59">
        <v>91948</v>
      </c>
      <c r="G64" s="89">
        <f t="shared" si="2"/>
        <v>91.948</v>
      </c>
    </row>
    <row r="65" spans="1:7" ht="12.75" customHeight="1">
      <c r="A65" s="63"/>
      <c r="B65" s="56"/>
      <c r="C65" s="49" t="s">
        <v>46</v>
      </c>
      <c r="D65" s="37" t="s">
        <v>47</v>
      </c>
      <c r="E65" s="32">
        <v>0</v>
      </c>
      <c r="F65" s="32">
        <v>11121</v>
      </c>
      <c r="G65" s="90"/>
    </row>
    <row r="66" spans="1:7" ht="36">
      <c r="A66" s="63"/>
      <c r="B66" s="51">
        <v>75615</v>
      </c>
      <c r="C66" s="52"/>
      <c r="D66" s="91" t="s">
        <v>71</v>
      </c>
      <c r="E66" s="28">
        <f>SUM(E67:E74)</f>
        <v>22223208</v>
      </c>
      <c r="F66" s="28">
        <f>SUM(F67:F74)</f>
        <v>21293611</v>
      </c>
      <c r="G66" s="90">
        <f aca="true" t="shared" si="3" ref="G66:G110">F66/E66*100</f>
        <v>95.81699905792179</v>
      </c>
    </row>
    <row r="67" spans="1:7" ht="12.75" customHeight="1">
      <c r="A67" s="63"/>
      <c r="B67" s="54"/>
      <c r="C67" s="49" t="s">
        <v>72</v>
      </c>
      <c r="D67" s="37" t="s">
        <v>73</v>
      </c>
      <c r="E67" s="32">
        <v>21210208</v>
      </c>
      <c r="F67" s="32">
        <v>20262774</v>
      </c>
      <c r="G67" s="90">
        <f t="shared" si="3"/>
        <v>95.5331225417497</v>
      </c>
    </row>
    <row r="68" spans="1:7" ht="15.75" customHeight="1">
      <c r="A68" s="63"/>
      <c r="B68" s="54"/>
      <c r="C68" s="49" t="s">
        <v>74</v>
      </c>
      <c r="D68" s="37" t="s">
        <v>75</v>
      </c>
      <c r="E68" s="32">
        <v>450000</v>
      </c>
      <c r="F68" s="32">
        <v>452491</v>
      </c>
      <c r="G68" s="90">
        <f t="shared" si="3"/>
        <v>100.55355555555556</v>
      </c>
    </row>
    <row r="69" spans="1:7" ht="12.75" customHeight="1">
      <c r="A69" s="63"/>
      <c r="B69" s="54"/>
      <c r="C69" s="49" t="s">
        <v>76</v>
      </c>
      <c r="D69" s="37" t="s">
        <v>77</v>
      </c>
      <c r="E69" s="32">
        <v>68000</v>
      </c>
      <c r="F69" s="32">
        <v>88184</v>
      </c>
      <c r="G69" s="90">
        <f t="shared" si="3"/>
        <v>129.68235294117648</v>
      </c>
    </row>
    <row r="70" spans="1:7" ht="12.75" customHeight="1">
      <c r="A70" s="63"/>
      <c r="B70" s="54"/>
      <c r="C70" s="49" t="s">
        <v>78</v>
      </c>
      <c r="D70" s="37" t="s">
        <v>79</v>
      </c>
      <c r="E70" s="32">
        <v>65000</v>
      </c>
      <c r="F70" s="32">
        <v>68056</v>
      </c>
      <c r="G70" s="90">
        <f t="shared" si="3"/>
        <v>104.70153846153846</v>
      </c>
    </row>
    <row r="71" spans="1:7" ht="12.75" customHeight="1">
      <c r="A71" s="63"/>
      <c r="B71" s="54"/>
      <c r="C71" s="49" t="s">
        <v>80</v>
      </c>
      <c r="D71" s="37" t="s">
        <v>81</v>
      </c>
      <c r="E71" s="32">
        <v>0</v>
      </c>
      <c r="F71" s="32">
        <v>810</v>
      </c>
      <c r="G71" s="90"/>
    </row>
    <row r="72" spans="1:7" ht="12.75" customHeight="1">
      <c r="A72" s="63"/>
      <c r="B72" s="54"/>
      <c r="C72" s="49" t="s">
        <v>82</v>
      </c>
      <c r="D72" s="37" t="s">
        <v>83</v>
      </c>
      <c r="E72" s="32">
        <v>80000</v>
      </c>
      <c r="F72" s="32">
        <v>13880</v>
      </c>
      <c r="G72" s="90">
        <f t="shared" si="3"/>
        <v>17.349999999999998</v>
      </c>
    </row>
    <row r="73" spans="1:7" ht="15.75" customHeight="1">
      <c r="A73" s="63"/>
      <c r="B73" s="54"/>
      <c r="C73" s="49" t="s">
        <v>16</v>
      </c>
      <c r="D73" s="37" t="s">
        <v>17</v>
      </c>
      <c r="E73" s="32">
        <v>0</v>
      </c>
      <c r="F73" s="32">
        <v>220</v>
      </c>
      <c r="G73" s="90"/>
    </row>
    <row r="74" spans="1:7" ht="12.75" customHeight="1">
      <c r="A74" s="61"/>
      <c r="B74" s="56"/>
      <c r="C74" s="57" t="s">
        <v>46</v>
      </c>
      <c r="D74" s="58" t="s">
        <v>47</v>
      </c>
      <c r="E74" s="32">
        <v>350000</v>
      </c>
      <c r="F74" s="32">
        <v>407196</v>
      </c>
      <c r="G74" s="90">
        <f t="shared" si="3"/>
        <v>116.34171428571429</v>
      </c>
    </row>
    <row r="75" spans="1:7" ht="57">
      <c r="A75" s="38"/>
      <c r="B75" s="39">
        <v>75616</v>
      </c>
      <c r="C75" s="92"/>
      <c r="D75" s="93" t="s">
        <v>84</v>
      </c>
      <c r="E75" s="42">
        <f>SUM(E76:E87)</f>
        <v>2867900</v>
      </c>
      <c r="F75" s="42">
        <f>SUM(F76:F87)</f>
        <v>2704225</v>
      </c>
      <c r="G75" s="90">
        <f>F75/E75*100</f>
        <v>94.29286237316504</v>
      </c>
    </row>
    <row r="76" spans="1:7" ht="12.75" customHeight="1">
      <c r="A76" s="43"/>
      <c r="B76" s="44"/>
      <c r="C76" s="94" t="s">
        <v>72</v>
      </c>
      <c r="D76" s="95" t="s">
        <v>73</v>
      </c>
      <c r="E76" s="96">
        <v>1449700</v>
      </c>
      <c r="F76" s="96">
        <v>1249646</v>
      </c>
      <c r="G76" s="89">
        <f>F76/E76*100</f>
        <v>86.20031730702904</v>
      </c>
    </row>
    <row r="77" spans="1:7" ht="12.75" customHeight="1">
      <c r="A77" s="43"/>
      <c r="B77" s="44"/>
      <c r="C77" s="94" t="s">
        <v>74</v>
      </c>
      <c r="D77" s="95" t="s">
        <v>75</v>
      </c>
      <c r="E77" s="47">
        <v>590000</v>
      </c>
      <c r="F77" s="47">
        <v>484390</v>
      </c>
      <c r="G77" s="90">
        <f aca="true" t="shared" si="4" ref="G77:G87">F77/E77*100</f>
        <v>82.1</v>
      </c>
    </row>
    <row r="78" spans="1:7" ht="12.75" customHeight="1">
      <c r="A78" s="43"/>
      <c r="B78" s="67"/>
      <c r="C78" s="94" t="s">
        <v>76</v>
      </c>
      <c r="D78" s="95" t="s">
        <v>77</v>
      </c>
      <c r="E78" s="47">
        <v>2200</v>
      </c>
      <c r="F78" s="47">
        <v>2392</v>
      </c>
      <c r="G78" s="90">
        <f t="shared" si="4"/>
        <v>108.72727272727272</v>
      </c>
    </row>
    <row r="79" spans="1:7" ht="12.75" customHeight="1">
      <c r="A79" s="43"/>
      <c r="B79" s="67"/>
      <c r="C79" s="94" t="s">
        <v>78</v>
      </c>
      <c r="D79" s="95" t="s">
        <v>79</v>
      </c>
      <c r="E79" s="47">
        <v>255000</v>
      </c>
      <c r="F79" s="47">
        <v>233985</v>
      </c>
      <c r="G79" s="90">
        <f t="shared" si="4"/>
        <v>91.75882352941176</v>
      </c>
    </row>
    <row r="80" spans="1:7" ht="12.75" customHeight="1">
      <c r="A80" s="43"/>
      <c r="B80" s="67"/>
      <c r="C80" s="94" t="s">
        <v>85</v>
      </c>
      <c r="D80" s="95" t="s">
        <v>86</v>
      </c>
      <c r="E80" s="47">
        <v>50000</v>
      </c>
      <c r="F80" s="47">
        <v>87262</v>
      </c>
      <c r="G80" s="90">
        <f t="shared" si="4"/>
        <v>174.524</v>
      </c>
    </row>
    <row r="81" spans="1:7" ht="12.75" customHeight="1">
      <c r="A81" s="43"/>
      <c r="B81" s="67"/>
      <c r="C81" s="94" t="s">
        <v>87</v>
      </c>
      <c r="D81" s="95" t="s">
        <v>88</v>
      </c>
      <c r="E81" s="47">
        <v>30000</v>
      </c>
      <c r="F81" s="47">
        <v>17250</v>
      </c>
      <c r="G81" s="90">
        <f t="shared" si="4"/>
        <v>57.49999999999999</v>
      </c>
    </row>
    <row r="82" spans="1:7" ht="12.75" customHeight="1">
      <c r="A82" s="63"/>
      <c r="B82" s="67"/>
      <c r="C82" s="94" t="s">
        <v>89</v>
      </c>
      <c r="D82" s="95" t="s">
        <v>90</v>
      </c>
      <c r="E82" s="47">
        <v>30000</v>
      </c>
      <c r="F82" s="47">
        <v>44982</v>
      </c>
      <c r="G82" s="90">
        <f t="shared" si="4"/>
        <v>149.94</v>
      </c>
    </row>
    <row r="83" spans="1:7" ht="12.75" customHeight="1">
      <c r="A83" s="63"/>
      <c r="B83" s="67"/>
      <c r="C83" s="94" t="s">
        <v>80</v>
      </c>
      <c r="D83" s="95" t="s">
        <v>81</v>
      </c>
      <c r="E83" s="47">
        <v>3000</v>
      </c>
      <c r="F83" s="47">
        <v>2460</v>
      </c>
      <c r="G83" s="90">
        <f t="shared" si="4"/>
        <v>82</v>
      </c>
    </row>
    <row r="84" spans="1:7" ht="12.75" customHeight="1">
      <c r="A84" s="63"/>
      <c r="B84" s="67"/>
      <c r="C84" s="94" t="s">
        <v>82</v>
      </c>
      <c r="D84" s="95" t="s">
        <v>83</v>
      </c>
      <c r="E84" s="47">
        <v>400000</v>
      </c>
      <c r="F84" s="47">
        <v>503663</v>
      </c>
      <c r="G84" s="90">
        <f t="shared" si="4"/>
        <v>125.91574999999999</v>
      </c>
    </row>
    <row r="85" spans="1:7" ht="12.75" customHeight="1">
      <c r="A85" s="63"/>
      <c r="B85" s="67"/>
      <c r="C85" s="94" t="s">
        <v>91</v>
      </c>
      <c r="D85" s="95" t="s">
        <v>92</v>
      </c>
      <c r="E85" s="47">
        <v>3000</v>
      </c>
      <c r="F85" s="47">
        <v>353</v>
      </c>
      <c r="G85" s="90">
        <f t="shared" si="4"/>
        <v>11.766666666666667</v>
      </c>
    </row>
    <row r="86" spans="1:7" ht="12.75" customHeight="1">
      <c r="A86" s="63"/>
      <c r="B86" s="67"/>
      <c r="C86" s="94" t="s">
        <v>16</v>
      </c>
      <c r="D86" s="95" t="s">
        <v>17</v>
      </c>
      <c r="E86" s="47">
        <v>5000</v>
      </c>
      <c r="F86" s="47">
        <v>19791</v>
      </c>
      <c r="G86" s="90">
        <f t="shared" si="4"/>
        <v>395.82</v>
      </c>
    </row>
    <row r="87" spans="1:7" ht="12.75" customHeight="1">
      <c r="A87" s="63"/>
      <c r="B87" s="67"/>
      <c r="C87" s="94" t="s">
        <v>46</v>
      </c>
      <c r="D87" s="95" t="s">
        <v>47</v>
      </c>
      <c r="E87" s="47">
        <v>50000</v>
      </c>
      <c r="F87" s="47">
        <v>58051</v>
      </c>
      <c r="G87" s="90">
        <f t="shared" si="4"/>
        <v>116.10199999999999</v>
      </c>
    </row>
    <row r="88" spans="1:7" ht="25.5">
      <c r="A88" s="63"/>
      <c r="B88" s="51">
        <v>75618</v>
      </c>
      <c r="C88" s="52"/>
      <c r="D88" s="88" t="s">
        <v>93</v>
      </c>
      <c r="E88" s="28">
        <f>SUM(E89:E94)</f>
        <v>1438500</v>
      </c>
      <c r="F88" s="28">
        <f>SUM(F89:F94)</f>
        <v>1598583</v>
      </c>
      <c r="G88" s="90">
        <f t="shared" si="3"/>
        <v>111.12846715328469</v>
      </c>
    </row>
    <row r="89" spans="1:7" ht="15.75" customHeight="1">
      <c r="A89" s="63"/>
      <c r="B89" s="54"/>
      <c r="C89" s="49" t="s">
        <v>94</v>
      </c>
      <c r="D89" s="37" t="s">
        <v>95</v>
      </c>
      <c r="E89" s="32">
        <v>900000</v>
      </c>
      <c r="F89" s="32">
        <v>1080537</v>
      </c>
      <c r="G89" s="90">
        <f t="shared" si="3"/>
        <v>120.05966666666667</v>
      </c>
    </row>
    <row r="90" spans="1:7" ht="15.75" customHeight="1">
      <c r="A90" s="63"/>
      <c r="B90" s="54"/>
      <c r="C90" s="49" t="s">
        <v>96</v>
      </c>
      <c r="D90" s="37" t="s">
        <v>97</v>
      </c>
      <c r="E90" s="32">
        <v>0</v>
      </c>
      <c r="F90" s="32">
        <v>779</v>
      </c>
      <c r="G90" s="90"/>
    </row>
    <row r="91" spans="1:7" ht="15.75" customHeight="1">
      <c r="A91" s="63"/>
      <c r="B91" s="54"/>
      <c r="C91" s="49" t="s">
        <v>98</v>
      </c>
      <c r="D91" s="37" t="s">
        <v>99</v>
      </c>
      <c r="E91" s="32">
        <v>380000</v>
      </c>
      <c r="F91" s="32">
        <v>389908</v>
      </c>
      <c r="G91" s="90">
        <f t="shared" si="3"/>
        <v>102.60736842105263</v>
      </c>
    </row>
    <row r="92" spans="1:7" ht="24">
      <c r="A92" s="63"/>
      <c r="B92" s="54"/>
      <c r="C92" s="49" t="s">
        <v>100</v>
      </c>
      <c r="D92" s="37" t="s">
        <v>101</v>
      </c>
      <c r="E92" s="32">
        <v>158500</v>
      </c>
      <c r="F92" s="32">
        <v>125315</v>
      </c>
      <c r="G92" s="90">
        <f t="shared" si="3"/>
        <v>79.06309148264984</v>
      </c>
    </row>
    <row r="93" spans="1:7" ht="12.75" customHeight="1">
      <c r="A93" s="63"/>
      <c r="B93" s="54"/>
      <c r="C93" s="49" t="s">
        <v>16</v>
      </c>
      <c r="D93" s="37" t="s">
        <v>17</v>
      </c>
      <c r="E93" s="32">
        <v>0</v>
      </c>
      <c r="F93" s="32">
        <v>53</v>
      </c>
      <c r="G93" s="90"/>
    </row>
    <row r="94" spans="1:7" ht="14.25" customHeight="1">
      <c r="A94" s="63"/>
      <c r="B94" s="56"/>
      <c r="C94" s="49" t="s">
        <v>46</v>
      </c>
      <c r="D94" s="37" t="s">
        <v>47</v>
      </c>
      <c r="E94" s="32">
        <v>0</v>
      </c>
      <c r="F94" s="32">
        <v>1991</v>
      </c>
      <c r="G94" s="90"/>
    </row>
    <row r="95" spans="1:7" ht="12.75" customHeight="1">
      <c r="A95" s="63"/>
      <c r="B95" s="51">
        <v>75619</v>
      </c>
      <c r="C95" s="52"/>
      <c r="D95" s="88" t="s">
        <v>102</v>
      </c>
      <c r="E95" s="28">
        <f>SUM(E96:E96)</f>
        <v>3000</v>
      </c>
      <c r="F95" s="28">
        <f>SUM(F96:F96)</f>
        <v>3808</v>
      </c>
      <c r="G95" s="90">
        <f t="shared" si="3"/>
        <v>126.93333333333334</v>
      </c>
    </row>
    <row r="96" spans="1:7" ht="12.75" customHeight="1">
      <c r="A96" s="63"/>
      <c r="B96" s="54"/>
      <c r="C96" s="57" t="s">
        <v>16</v>
      </c>
      <c r="D96" s="37" t="s">
        <v>17</v>
      </c>
      <c r="E96" s="32">
        <v>3000</v>
      </c>
      <c r="F96" s="32">
        <v>3808</v>
      </c>
      <c r="G96" s="90">
        <f t="shared" si="3"/>
        <v>126.93333333333334</v>
      </c>
    </row>
    <row r="97" spans="1:7" ht="25.5">
      <c r="A97" s="63"/>
      <c r="B97" s="51">
        <v>75621</v>
      </c>
      <c r="C97" s="52"/>
      <c r="D97" s="88" t="s">
        <v>103</v>
      </c>
      <c r="E97" s="28">
        <f>SUM(E98:E99)</f>
        <v>10121871</v>
      </c>
      <c r="F97" s="28">
        <f>SUM(F98:F99)</f>
        <v>10711965</v>
      </c>
      <c r="G97" s="90">
        <f t="shared" si="3"/>
        <v>105.82989054098792</v>
      </c>
    </row>
    <row r="98" spans="1:7" ht="12.75" customHeight="1">
      <c r="A98" s="63"/>
      <c r="B98" s="54"/>
      <c r="C98" s="49" t="s">
        <v>104</v>
      </c>
      <c r="D98" s="37" t="s">
        <v>105</v>
      </c>
      <c r="E98" s="32">
        <v>9881621</v>
      </c>
      <c r="F98" s="32">
        <v>10246794</v>
      </c>
      <c r="G98" s="90">
        <f t="shared" si="3"/>
        <v>103.69547668343077</v>
      </c>
    </row>
    <row r="99" spans="1:7" ht="12.75" customHeight="1">
      <c r="A99" s="61"/>
      <c r="B99" s="56"/>
      <c r="C99" s="49" t="s">
        <v>106</v>
      </c>
      <c r="D99" s="37" t="s">
        <v>107</v>
      </c>
      <c r="E99" s="32">
        <v>240250</v>
      </c>
      <c r="F99" s="32">
        <v>465171</v>
      </c>
      <c r="G99" s="90">
        <f t="shared" si="3"/>
        <v>193.61956295525496</v>
      </c>
    </row>
    <row r="100" spans="1:7" s="66" customFormat="1" ht="28.5">
      <c r="A100" s="38"/>
      <c r="B100" s="39">
        <v>75647</v>
      </c>
      <c r="C100" s="92"/>
      <c r="D100" s="93" t="s">
        <v>108</v>
      </c>
      <c r="E100" s="97">
        <f>SUM(E101)</f>
        <v>0</v>
      </c>
      <c r="F100" s="97">
        <f>SUM(F101)</f>
        <v>5970</v>
      </c>
      <c r="G100" s="98"/>
    </row>
    <row r="101" spans="1:7" s="68" customFormat="1" ht="12.75" customHeight="1">
      <c r="A101" s="55"/>
      <c r="B101" s="50"/>
      <c r="C101" s="94" t="s">
        <v>29</v>
      </c>
      <c r="D101" s="95" t="s">
        <v>30</v>
      </c>
      <c r="E101" s="47">
        <v>0</v>
      </c>
      <c r="F101" s="47">
        <v>5970</v>
      </c>
      <c r="G101" s="99"/>
    </row>
    <row r="102" spans="1:7" ht="15.75">
      <c r="A102" s="19">
        <v>758</v>
      </c>
      <c r="B102" s="20"/>
      <c r="C102" s="20"/>
      <c r="D102" s="21" t="s">
        <v>109</v>
      </c>
      <c r="E102" s="22">
        <f>SUM(E103+E105+E109)</f>
        <v>12959815</v>
      </c>
      <c r="F102" s="22">
        <f>SUM(F103+F105+F109)</f>
        <v>13024199</v>
      </c>
      <c r="G102" s="23">
        <f t="shared" si="3"/>
        <v>100.49679721508372</v>
      </c>
    </row>
    <row r="103" spans="1:7" ht="28.5">
      <c r="A103" s="38"/>
      <c r="B103" s="51">
        <v>75801</v>
      </c>
      <c r="C103" s="52"/>
      <c r="D103" s="53" t="s">
        <v>110</v>
      </c>
      <c r="E103" s="28">
        <f>SUM(E104)</f>
        <v>11002396</v>
      </c>
      <c r="F103" s="28">
        <f>SUM(F104)</f>
        <v>11002396</v>
      </c>
      <c r="G103" s="36">
        <f t="shared" si="3"/>
        <v>100</v>
      </c>
    </row>
    <row r="104" spans="1:7" ht="12.75" customHeight="1">
      <c r="A104" s="43"/>
      <c r="B104" s="56"/>
      <c r="C104" s="57" t="s">
        <v>111</v>
      </c>
      <c r="D104" s="58" t="s">
        <v>112</v>
      </c>
      <c r="E104" s="59">
        <v>11002396</v>
      </c>
      <c r="F104" s="59">
        <v>11002396</v>
      </c>
      <c r="G104" s="60">
        <f t="shared" si="3"/>
        <v>100</v>
      </c>
    </row>
    <row r="105" spans="1:7" ht="12.75" customHeight="1">
      <c r="A105" s="43"/>
      <c r="B105" s="70">
        <v>75814</v>
      </c>
      <c r="C105" s="52"/>
      <c r="D105" s="53" t="s">
        <v>113</v>
      </c>
      <c r="E105" s="28">
        <f>SUM(E106:E108)</f>
        <v>494412</v>
      </c>
      <c r="F105" s="28">
        <f>SUM(F106:F108)</f>
        <v>558796</v>
      </c>
      <c r="G105" s="36">
        <f t="shared" si="3"/>
        <v>113.0223376455264</v>
      </c>
    </row>
    <row r="106" spans="1:7" ht="12.75" customHeight="1">
      <c r="A106" s="43"/>
      <c r="B106" s="54"/>
      <c r="C106" s="49" t="s">
        <v>48</v>
      </c>
      <c r="D106" s="37" t="s">
        <v>49</v>
      </c>
      <c r="E106" s="32">
        <v>250000</v>
      </c>
      <c r="F106" s="32">
        <v>314383</v>
      </c>
      <c r="G106" s="29">
        <f>F106/E106*100</f>
        <v>125.7532</v>
      </c>
    </row>
    <row r="107" spans="1:7" ht="12.75" customHeight="1">
      <c r="A107" s="63"/>
      <c r="B107" s="54"/>
      <c r="C107" s="57" t="s">
        <v>114</v>
      </c>
      <c r="D107" s="58" t="s">
        <v>49</v>
      </c>
      <c r="E107" s="59">
        <v>117</v>
      </c>
      <c r="F107" s="59">
        <v>117</v>
      </c>
      <c r="G107" s="29">
        <f>F107/E107*100</f>
        <v>100</v>
      </c>
    </row>
    <row r="108" spans="1:7" ht="12.75" customHeight="1">
      <c r="A108" s="63"/>
      <c r="B108" s="64"/>
      <c r="C108" s="57" t="s">
        <v>29</v>
      </c>
      <c r="D108" s="58" t="s">
        <v>30</v>
      </c>
      <c r="E108" s="59">
        <v>244295</v>
      </c>
      <c r="F108" s="59">
        <v>244296</v>
      </c>
      <c r="G108" s="29">
        <f>F108/E108*100</f>
        <v>100.00040934116538</v>
      </c>
    </row>
    <row r="109" spans="1:7" ht="14.25" customHeight="1">
      <c r="A109" s="63"/>
      <c r="B109" s="70">
        <v>75831</v>
      </c>
      <c r="C109" s="52"/>
      <c r="D109" s="53" t="s">
        <v>115</v>
      </c>
      <c r="E109" s="28">
        <f>SUM(E110)</f>
        <v>1463007</v>
      </c>
      <c r="F109" s="28">
        <f>SUM(F110)</f>
        <v>1463007</v>
      </c>
      <c r="G109" s="29">
        <f t="shared" si="3"/>
        <v>100</v>
      </c>
    </row>
    <row r="110" spans="1:7" ht="14.25" customHeight="1">
      <c r="A110" s="61"/>
      <c r="B110" s="62"/>
      <c r="C110" s="49" t="s">
        <v>111</v>
      </c>
      <c r="D110" s="37" t="s">
        <v>112</v>
      </c>
      <c r="E110" s="32">
        <v>1463007</v>
      </c>
      <c r="F110" s="32">
        <v>1463007</v>
      </c>
      <c r="G110" s="29">
        <f t="shared" si="3"/>
        <v>100</v>
      </c>
    </row>
    <row r="111" spans="1:7" ht="15.75">
      <c r="A111" s="19">
        <v>801</v>
      </c>
      <c r="B111" s="20"/>
      <c r="C111" s="20"/>
      <c r="D111" s="21" t="s">
        <v>116</v>
      </c>
      <c r="E111" s="22">
        <f>SUM(E112+E123+E120+E126)</f>
        <v>205739</v>
      </c>
      <c r="F111" s="22">
        <f>SUM(F112+F123+F120+F126)</f>
        <v>276035</v>
      </c>
      <c r="G111" s="23">
        <f>F111/E111*100</f>
        <v>134.1675618137543</v>
      </c>
    </row>
    <row r="112" spans="1:7" ht="14.25">
      <c r="A112" s="70"/>
      <c r="B112" s="51">
        <v>80101</v>
      </c>
      <c r="C112" s="52"/>
      <c r="D112" s="53" t="s">
        <v>117</v>
      </c>
      <c r="E112" s="28">
        <f>SUM(E113:E119)</f>
        <v>53539</v>
      </c>
      <c r="F112" s="28">
        <f>SUM(F113:F119)</f>
        <v>107611</v>
      </c>
      <c r="G112" s="36">
        <f>F112/E112*100</f>
        <v>200.99553596443712</v>
      </c>
    </row>
    <row r="113" spans="1:7" ht="15.75" customHeight="1">
      <c r="A113" s="64"/>
      <c r="B113" s="54"/>
      <c r="C113" s="49" t="s">
        <v>65</v>
      </c>
      <c r="D113" s="37" t="s">
        <v>66</v>
      </c>
      <c r="E113" s="32">
        <v>0</v>
      </c>
      <c r="F113" s="32">
        <v>1356</v>
      </c>
      <c r="G113" s="29"/>
    </row>
    <row r="114" spans="1:7" ht="12.75" customHeight="1">
      <c r="A114" s="64"/>
      <c r="B114" s="54"/>
      <c r="C114" s="57" t="s">
        <v>16</v>
      </c>
      <c r="D114" s="58" t="s">
        <v>17</v>
      </c>
      <c r="E114" s="32">
        <v>0</v>
      </c>
      <c r="F114" s="32">
        <v>22</v>
      </c>
      <c r="G114" s="29"/>
    </row>
    <row r="115" spans="1:7" ht="48">
      <c r="A115" s="64"/>
      <c r="B115" s="54"/>
      <c r="C115" s="57" t="s">
        <v>23</v>
      </c>
      <c r="D115" s="58" t="s">
        <v>118</v>
      </c>
      <c r="E115" s="32">
        <v>0</v>
      </c>
      <c r="F115" s="32">
        <v>24134</v>
      </c>
      <c r="G115" s="29"/>
    </row>
    <row r="116" spans="1:7" ht="14.25">
      <c r="A116" s="64"/>
      <c r="B116" s="54"/>
      <c r="C116" s="57" t="s">
        <v>59</v>
      </c>
      <c r="D116" s="58" t="s">
        <v>60</v>
      </c>
      <c r="E116" s="32">
        <v>0</v>
      </c>
      <c r="F116" s="32">
        <v>4903</v>
      </c>
      <c r="G116" s="29"/>
    </row>
    <row r="117" spans="1:7" ht="12.75" customHeight="1">
      <c r="A117" s="64"/>
      <c r="B117" s="54"/>
      <c r="C117" s="57" t="s">
        <v>46</v>
      </c>
      <c r="D117" s="58" t="s">
        <v>47</v>
      </c>
      <c r="E117" s="32">
        <v>0</v>
      </c>
      <c r="F117" s="32">
        <v>15</v>
      </c>
      <c r="G117" s="29"/>
    </row>
    <row r="118" spans="1:7" ht="12.75" customHeight="1">
      <c r="A118" s="64"/>
      <c r="B118" s="54"/>
      <c r="C118" s="57" t="s">
        <v>29</v>
      </c>
      <c r="D118" s="58" t="s">
        <v>30</v>
      </c>
      <c r="E118" s="32">
        <v>46488</v>
      </c>
      <c r="F118" s="32">
        <v>70131</v>
      </c>
      <c r="G118" s="29">
        <f>F118/E118*100</f>
        <v>150.85828600929273</v>
      </c>
    </row>
    <row r="119" spans="1:7" ht="24">
      <c r="A119" s="64"/>
      <c r="B119" s="56"/>
      <c r="C119" s="57" t="s">
        <v>119</v>
      </c>
      <c r="D119" s="37" t="s">
        <v>120</v>
      </c>
      <c r="E119" s="32">
        <v>7051</v>
      </c>
      <c r="F119" s="32">
        <v>7050</v>
      </c>
      <c r="G119" s="29">
        <f>F119/E119*100</f>
        <v>99.98581761452276</v>
      </c>
    </row>
    <row r="120" spans="1:7" ht="14.25">
      <c r="A120" s="64"/>
      <c r="B120" s="65">
        <v>80110</v>
      </c>
      <c r="C120" s="40"/>
      <c r="D120" s="41" t="s">
        <v>121</v>
      </c>
      <c r="E120" s="42">
        <f>SUM(E121:E122)</f>
        <v>150000</v>
      </c>
      <c r="F120" s="42">
        <f>SUM(F121:F122)</f>
        <v>162974</v>
      </c>
      <c r="G120" s="29">
        <f aca="true" t="shared" si="5" ref="G120:G163">F120/E120*100</f>
        <v>108.64933333333333</v>
      </c>
    </row>
    <row r="121" spans="1:7" ht="48">
      <c r="A121" s="62"/>
      <c r="B121" s="100"/>
      <c r="C121" s="45" t="s">
        <v>23</v>
      </c>
      <c r="D121" s="58" t="s">
        <v>118</v>
      </c>
      <c r="E121" s="47">
        <v>0</v>
      </c>
      <c r="F121" s="47">
        <v>12974</v>
      </c>
      <c r="G121" s="29"/>
    </row>
    <row r="122" spans="1:7" ht="36">
      <c r="A122" s="64"/>
      <c r="B122" s="67"/>
      <c r="C122" s="94" t="s">
        <v>61</v>
      </c>
      <c r="D122" s="58" t="s">
        <v>122</v>
      </c>
      <c r="E122" s="96">
        <v>150000</v>
      </c>
      <c r="F122" s="96">
        <v>150000</v>
      </c>
      <c r="G122" s="60">
        <f t="shared" si="5"/>
        <v>100</v>
      </c>
    </row>
    <row r="123" spans="1:7" ht="15.75" customHeight="1">
      <c r="A123" s="54"/>
      <c r="B123" s="51">
        <v>80114</v>
      </c>
      <c r="C123" s="52"/>
      <c r="D123" s="53" t="s">
        <v>123</v>
      </c>
      <c r="E123" s="28">
        <f>SUM(E124:E125)</f>
        <v>0</v>
      </c>
      <c r="F123" s="28">
        <f>SUM(F124:F125)</f>
        <v>3250</v>
      </c>
      <c r="G123" s="29"/>
    </row>
    <row r="124" spans="1:7" ht="48">
      <c r="A124" s="54"/>
      <c r="B124" s="54"/>
      <c r="C124" s="57" t="s">
        <v>23</v>
      </c>
      <c r="D124" s="58" t="s">
        <v>118</v>
      </c>
      <c r="E124" s="32">
        <v>0</v>
      </c>
      <c r="F124" s="32">
        <v>3081</v>
      </c>
      <c r="G124" s="29"/>
    </row>
    <row r="125" spans="1:7" ht="14.25" customHeight="1">
      <c r="A125" s="54"/>
      <c r="B125" s="62"/>
      <c r="C125" s="49" t="s">
        <v>48</v>
      </c>
      <c r="D125" s="37" t="s">
        <v>49</v>
      </c>
      <c r="E125" s="32">
        <v>0</v>
      </c>
      <c r="F125" s="32">
        <v>169</v>
      </c>
      <c r="G125" s="29"/>
    </row>
    <row r="126" spans="1:7" ht="14.25" customHeight="1">
      <c r="A126" s="54"/>
      <c r="B126" s="44">
        <v>80195</v>
      </c>
      <c r="C126" s="92"/>
      <c r="D126" s="93" t="s">
        <v>15</v>
      </c>
      <c r="E126" s="97">
        <f>SUM(E127)</f>
        <v>2200</v>
      </c>
      <c r="F126" s="97">
        <f>SUM(F127)</f>
        <v>2200</v>
      </c>
      <c r="G126" s="60">
        <f t="shared" si="5"/>
        <v>100</v>
      </c>
    </row>
    <row r="127" spans="1:7" ht="24">
      <c r="A127" s="56"/>
      <c r="B127" s="50"/>
      <c r="C127" s="45" t="s">
        <v>119</v>
      </c>
      <c r="D127" s="37" t="s">
        <v>120</v>
      </c>
      <c r="E127" s="47">
        <v>2200</v>
      </c>
      <c r="F127" s="47">
        <v>2200</v>
      </c>
      <c r="G127" s="29">
        <f t="shared" si="5"/>
        <v>100</v>
      </c>
    </row>
    <row r="128" spans="1:7" ht="15.75">
      <c r="A128" s="19">
        <v>851</v>
      </c>
      <c r="B128" s="20"/>
      <c r="C128" s="20"/>
      <c r="D128" s="21" t="s">
        <v>124</v>
      </c>
      <c r="E128" s="22">
        <f>SUM(E131+E129)</f>
        <v>4380</v>
      </c>
      <c r="F128" s="22">
        <f>SUM(F131+F129)</f>
        <v>4409</v>
      </c>
      <c r="G128" s="23"/>
    </row>
    <row r="129" spans="1:7" ht="12.75" customHeight="1">
      <c r="A129" s="39"/>
      <c r="B129" s="39">
        <v>85111</v>
      </c>
      <c r="C129" s="40"/>
      <c r="D129" s="41" t="s">
        <v>125</v>
      </c>
      <c r="E129" s="42">
        <f>SUM(E130)</f>
        <v>0</v>
      </c>
      <c r="F129" s="42">
        <f>SUM(F130)</f>
        <v>29</v>
      </c>
      <c r="G129" s="29"/>
    </row>
    <row r="130" spans="1:7" ht="12.75">
      <c r="A130" s="44"/>
      <c r="B130" s="50"/>
      <c r="C130" s="94" t="s">
        <v>29</v>
      </c>
      <c r="D130" s="95" t="s">
        <v>30</v>
      </c>
      <c r="E130" s="47">
        <v>0</v>
      </c>
      <c r="F130" s="47">
        <v>29</v>
      </c>
      <c r="G130" s="29"/>
    </row>
    <row r="131" spans="1:7" ht="12.75" customHeight="1">
      <c r="A131" s="44"/>
      <c r="B131" s="39">
        <v>85195</v>
      </c>
      <c r="C131" s="40"/>
      <c r="D131" s="41" t="s">
        <v>15</v>
      </c>
      <c r="E131" s="42">
        <f>SUM(E132)</f>
        <v>4380</v>
      </c>
      <c r="F131" s="42">
        <f>SUM(F132)</f>
        <v>4380</v>
      </c>
      <c r="G131" s="29">
        <f>F131/E131*100</f>
        <v>100</v>
      </c>
    </row>
    <row r="132" spans="1:7" ht="14.25" customHeight="1">
      <c r="A132" s="50"/>
      <c r="B132" s="50"/>
      <c r="C132" s="94" t="s">
        <v>27</v>
      </c>
      <c r="D132" s="95" t="s">
        <v>28</v>
      </c>
      <c r="E132" s="47">
        <v>4380</v>
      </c>
      <c r="F132" s="47">
        <v>4380</v>
      </c>
      <c r="G132" s="29">
        <f>F132/E132*100</f>
        <v>100</v>
      </c>
    </row>
    <row r="133" spans="1:7" ht="15.75">
      <c r="A133" s="19">
        <v>852</v>
      </c>
      <c r="B133" s="20"/>
      <c r="C133" s="20"/>
      <c r="D133" s="21" t="s">
        <v>126</v>
      </c>
      <c r="E133" s="22">
        <f>SUM(E134+E137+E139+E142+E145)</f>
        <v>1016461</v>
      </c>
      <c r="F133" s="22">
        <f>SUM(F134+F137+F139+F142+F145)</f>
        <v>962970</v>
      </c>
      <c r="G133" s="23">
        <f t="shared" si="5"/>
        <v>94.73752559124256</v>
      </c>
    </row>
    <row r="134" spans="1:7" ht="28.5">
      <c r="A134" s="70"/>
      <c r="B134" s="51">
        <v>85214</v>
      </c>
      <c r="C134" s="52"/>
      <c r="D134" s="53" t="s">
        <v>127</v>
      </c>
      <c r="E134" s="28">
        <f>SUM(E136:E136)</f>
        <v>256272</v>
      </c>
      <c r="F134" s="28">
        <f>SUM(F135:F136)</f>
        <v>198028</v>
      </c>
      <c r="G134" s="36">
        <f t="shared" si="5"/>
        <v>77.27258537803584</v>
      </c>
    </row>
    <row r="135" spans="1:7" ht="12.75" customHeight="1">
      <c r="A135" s="64"/>
      <c r="B135" s="54"/>
      <c r="C135" s="45" t="s">
        <v>29</v>
      </c>
      <c r="D135" s="46" t="s">
        <v>30</v>
      </c>
      <c r="E135" s="47">
        <v>0</v>
      </c>
      <c r="F135" s="47">
        <v>43</v>
      </c>
      <c r="G135" s="48"/>
    </row>
    <row r="136" spans="1:7" ht="24">
      <c r="A136" s="64"/>
      <c r="B136" s="56"/>
      <c r="C136" s="49" t="s">
        <v>119</v>
      </c>
      <c r="D136" s="37" t="s">
        <v>120</v>
      </c>
      <c r="E136" s="32">
        <v>256272</v>
      </c>
      <c r="F136" s="32">
        <v>197985</v>
      </c>
      <c r="G136" s="36">
        <f t="shared" si="5"/>
        <v>77.25580633077355</v>
      </c>
    </row>
    <row r="137" spans="1:7" ht="14.25" customHeight="1">
      <c r="A137" s="64"/>
      <c r="B137" s="51">
        <v>85215</v>
      </c>
      <c r="C137" s="52"/>
      <c r="D137" s="53" t="s">
        <v>128</v>
      </c>
      <c r="E137" s="28">
        <f>SUM(E138:E138)</f>
        <v>0</v>
      </c>
      <c r="F137" s="28">
        <f>SUM(F138:F138)</f>
        <v>4369</v>
      </c>
      <c r="G137" s="36"/>
    </row>
    <row r="138" spans="1:7" ht="14.25" customHeight="1">
      <c r="A138" s="64"/>
      <c r="B138" s="56"/>
      <c r="C138" s="49" t="s">
        <v>29</v>
      </c>
      <c r="D138" s="37" t="s">
        <v>30</v>
      </c>
      <c r="E138" s="32">
        <v>0</v>
      </c>
      <c r="F138" s="32">
        <v>4369</v>
      </c>
      <c r="G138" s="36"/>
    </row>
    <row r="139" spans="1:7" ht="14.25" customHeight="1">
      <c r="A139" s="64"/>
      <c r="B139" s="51">
        <v>85219</v>
      </c>
      <c r="C139" s="52"/>
      <c r="D139" s="53" t="s">
        <v>129</v>
      </c>
      <c r="E139" s="28">
        <f>SUM(E140:E141)</f>
        <v>506189</v>
      </c>
      <c r="F139" s="28">
        <f>SUM(F140:F141)</f>
        <v>509880</v>
      </c>
      <c r="G139" s="36">
        <f t="shared" si="5"/>
        <v>100.72917428075283</v>
      </c>
    </row>
    <row r="140" spans="1:7" ht="14.25" customHeight="1">
      <c r="A140" s="64"/>
      <c r="B140" s="54"/>
      <c r="C140" s="49" t="s">
        <v>48</v>
      </c>
      <c r="D140" s="37" t="s">
        <v>49</v>
      </c>
      <c r="E140" s="32">
        <v>0</v>
      </c>
      <c r="F140" s="32">
        <v>3691</v>
      </c>
      <c r="G140" s="48"/>
    </row>
    <row r="141" spans="1:7" ht="24">
      <c r="A141" s="64"/>
      <c r="B141" s="56"/>
      <c r="C141" s="57" t="s">
        <v>119</v>
      </c>
      <c r="D141" s="37" t="s">
        <v>120</v>
      </c>
      <c r="E141" s="32">
        <v>506189</v>
      </c>
      <c r="F141" s="32">
        <v>506189</v>
      </c>
      <c r="G141" s="48">
        <f t="shared" si="5"/>
        <v>100</v>
      </c>
    </row>
    <row r="142" spans="1:7" ht="15.75" customHeight="1">
      <c r="A142" s="64"/>
      <c r="B142" s="70">
        <v>85228</v>
      </c>
      <c r="C142" s="52"/>
      <c r="D142" s="53" t="s">
        <v>130</v>
      </c>
      <c r="E142" s="28">
        <f>SUM(E143:E144)</f>
        <v>12000</v>
      </c>
      <c r="F142" s="28">
        <f>SUM(F143:F144)</f>
        <v>8693</v>
      </c>
      <c r="G142" s="36">
        <f t="shared" si="5"/>
        <v>72.44166666666668</v>
      </c>
    </row>
    <row r="143" spans="1:7" ht="15.75" customHeight="1">
      <c r="A143" s="62"/>
      <c r="B143" s="62"/>
      <c r="C143" s="49" t="s">
        <v>59</v>
      </c>
      <c r="D143" s="37" t="s">
        <v>60</v>
      </c>
      <c r="E143" s="32">
        <v>12000</v>
      </c>
      <c r="F143" s="32">
        <v>8426</v>
      </c>
      <c r="G143" s="29">
        <f t="shared" si="5"/>
        <v>70.21666666666667</v>
      </c>
    </row>
    <row r="144" spans="1:7" ht="36">
      <c r="A144" s="64"/>
      <c r="B144" s="62"/>
      <c r="C144" s="57" t="s">
        <v>56</v>
      </c>
      <c r="D144" s="58" t="s">
        <v>57</v>
      </c>
      <c r="E144" s="59">
        <v>0</v>
      </c>
      <c r="F144" s="59">
        <v>267</v>
      </c>
      <c r="G144" s="60"/>
    </row>
    <row r="145" spans="1:7" ht="15.75" customHeight="1">
      <c r="A145" s="64"/>
      <c r="B145" s="51">
        <v>85295</v>
      </c>
      <c r="C145" s="52"/>
      <c r="D145" s="53" t="s">
        <v>15</v>
      </c>
      <c r="E145" s="28">
        <f>SUM(E146:E146)</f>
        <v>242000</v>
      </c>
      <c r="F145" s="28">
        <f>SUM(F146:F146)</f>
        <v>242000</v>
      </c>
      <c r="G145" s="36">
        <f t="shared" si="5"/>
        <v>100</v>
      </c>
    </row>
    <row r="146" spans="1:7" ht="24">
      <c r="A146" s="62"/>
      <c r="B146" s="54"/>
      <c r="C146" s="49" t="s">
        <v>119</v>
      </c>
      <c r="D146" s="37" t="s">
        <v>120</v>
      </c>
      <c r="E146" s="32">
        <v>242000</v>
      </c>
      <c r="F146" s="32">
        <v>242000</v>
      </c>
      <c r="G146" s="29">
        <f t="shared" si="5"/>
        <v>100</v>
      </c>
    </row>
    <row r="147" spans="1:7" ht="15.75">
      <c r="A147" s="19">
        <v>854</v>
      </c>
      <c r="B147" s="20"/>
      <c r="C147" s="20"/>
      <c r="D147" s="21" t="s">
        <v>131</v>
      </c>
      <c r="E147" s="22">
        <f>SUM(E148+E150)</f>
        <v>144783</v>
      </c>
      <c r="F147" s="22">
        <f>SUM(F148+F150)</f>
        <v>144903</v>
      </c>
      <c r="G147" s="23">
        <f>F147/E147*100</f>
        <v>100.0828826588757</v>
      </c>
    </row>
    <row r="148" spans="1:7" ht="14.25">
      <c r="A148" s="70"/>
      <c r="B148" s="70">
        <v>85407</v>
      </c>
      <c r="C148" s="52"/>
      <c r="D148" s="53" t="s">
        <v>132</v>
      </c>
      <c r="E148" s="28">
        <f>SUM(E149)</f>
        <v>0</v>
      </c>
      <c r="F148" s="28">
        <f>SUM(F149)</f>
        <v>120</v>
      </c>
      <c r="G148" s="29"/>
    </row>
    <row r="149" spans="1:7" s="68" customFormat="1" ht="48">
      <c r="A149" s="67"/>
      <c r="B149" s="62"/>
      <c r="C149" s="45" t="s">
        <v>23</v>
      </c>
      <c r="D149" s="58" t="s">
        <v>118</v>
      </c>
      <c r="E149" s="47">
        <v>0</v>
      </c>
      <c r="F149" s="47">
        <v>120</v>
      </c>
      <c r="G149" s="60"/>
    </row>
    <row r="150" spans="1:7" s="66" customFormat="1" ht="14.25">
      <c r="A150" s="65"/>
      <c r="B150" s="64">
        <v>85415</v>
      </c>
      <c r="C150" s="40"/>
      <c r="D150" s="93" t="s">
        <v>133</v>
      </c>
      <c r="E150" s="42">
        <f>SUM(E151)</f>
        <v>144783</v>
      </c>
      <c r="F150" s="42">
        <f>SUM(F151)</f>
        <v>144783</v>
      </c>
      <c r="G150" s="60">
        <f>F150/E150*100</f>
        <v>100</v>
      </c>
    </row>
    <row r="151" spans="1:7" ht="24">
      <c r="A151" s="64"/>
      <c r="B151" s="62"/>
      <c r="C151" s="49" t="s">
        <v>119</v>
      </c>
      <c r="D151" s="37" t="s">
        <v>120</v>
      </c>
      <c r="E151" s="32">
        <v>144783</v>
      </c>
      <c r="F151" s="32">
        <v>144783</v>
      </c>
      <c r="G151" s="60">
        <f>F151/E151*100</f>
        <v>100</v>
      </c>
    </row>
    <row r="152" spans="1:7" ht="31.5">
      <c r="A152" s="19">
        <v>900</v>
      </c>
      <c r="B152" s="20"/>
      <c r="C152" s="20"/>
      <c r="D152" s="21" t="s">
        <v>134</v>
      </c>
      <c r="E152" s="22">
        <f>SUM(E157+E153+E155)</f>
        <v>362415</v>
      </c>
      <c r="F152" s="22">
        <f>SUM(F157+F153+F155)</f>
        <v>360002</v>
      </c>
      <c r="G152" s="23">
        <f t="shared" si="5"/>
        <v>99.33418870631733</v>
      </c>
    </row>
    <row r="153" spans="1:7" ht="15.75">
      <c r="A153" s="63"/>
      <c r="B153" s="70">
        <v>90001</v>
      </c>
      <c r="C153" s="52"/>
      <c r="D153" s="53" t="s">
        <v>135</v>
      </c>
      <c r="E153" s="28">
        <f>SUM(E154)</f>
        <v>350415</v>
      </c>
      <c r="F153" s="28">
        <f>SUM(F154)</f>
        <v>350415</v>
      </c>
      <c r="G153" s="60">
        <f t="shared" si="5"/>
        <v>100</v>
      </c>
    </row>
    <row r="154" spans="1:7" ht="36">
      <c r="A154" s="43"/>
      <c r="B154" s="62"/>
      <c r="C154" s="57" t="s">
        <v>136</v>
      </c>
      <c r="D154" s="37" t="s">
        <v>122</v>
      </c>
      <c r="E154" s="59">
        <v>350415</v>
      </c>
      <c r="F154" s="59">
        <v>350415</v>
      </c>
      <c r="G154" s="60">
        <f t="shared" si="5"/>
        <v>100</v>
      </c>
    </row>
    <row r="155" spans="1:7" s="66" customFormat="1" ht="14.25">
      <c r="A155" s="43"/>
      <c r="B155" s="65">
        <v>90003</v>
      </c>
      <c r="C155" s="92"/>
      <c r="D155" s="41" t="s">
        <v>137</v>
      </c>
      <c r="E155" s="97">
        <f>SUM(E156)</f>
        <v>0</v>
      </c>
      <c r="F155" s="97">
        <f>SUM(F156)</f>
        <v>1900</v>
      </c>
      <c r="G155" s="101"/>
    </row>
    <row r="156" spans="1:7" s="68" customFormat="1" ht="12">
      <c r="A156" s="67"/>
      <c r="B156" s="102"/>
      <c r="C156" s="94" t="s">
        <v>29</v>
      </c>
      <c r="D156" s="46" t="s">
        <v>30</v>
      </c>
      <c r="E156" s="96">
        <v>0</v>
      </c>
      <c r="F156" s="96">
        <v>1900</v>
      </c>
      <c r="G156" s="103"/>
    </row>
    <row r="157" spans="1:7" ht="28.5">
      <c r="A157" s="63"/>
      <c r="B157" s="70">
        <v>90020</v>
      </c>
      <c r="C157" s="52"/>
      <c r="D157" s="53" t="s">
        <v>138</v>
      </c>
      <c r="E157" s="28">
        <f>SUM(E158:E158)</f>
        <v>12000</v>
      </c>
      <c r="F157" s="28">
        <f>SUM(F158:F158)</f>
        <v>7687</v>
      </c>
      <c r="G157" s="60">
        <f t="shared" si="5"/>
        <v>64.05833333333332</v>
      </c>
    </row>
    <row r="158" spans="1:7" ht="14.25" customHeight="1">
      <c r="A158" s="61"/>
      <c r="B158" s="62"/>
      <c r="C158" s="57" t="s">
        <v>139</v>
      </c>
      <c r="D158" s="58" t="s">
        <v>140</v>
      </c>
      <c r="E158" s="59">
        <v>12000</v>
      </c>
      <c r="F158" s="59">
        <v>7687</v>
      </c>
      <c r="G158" s="60">
        <f t="shared" si="5"/>
        <v>64.05833333333332</v>
      </c>
    </row>
    <row r="159" spans="1:7" ht="31.5">
      <c r="A159" s="19">
        <v>921</v>
      </c>
      <c r="B159" s="20"/>
      <c r="C159" s="20"/>
      <c r="D159" s="21" t="s">
        <v>141</v>
      </c>
      <c r="E159" s="22">
        <f>SUM(E162+E160)</f>
        <v>123679</v>
      </c>
      <c r="F159" s="22">
        <f>SUM(F162+F160)</f>
        <v>121679</v>
      </c>
      <c r="G159" s="23">
        <f t="shared" si="5"/>
        <v>98.38291059921248</v>
      </c>
    </row>
    <row r="160" spans="1:7" ht="14.25">
      <c r="A160" s="51"/>
      <c r="B160" s="70">
        <v>92105</v>
      </c>
      <c r="C160" s="52"/>
      <c r="D160" s="53" t="s">
        <v>142</v>
      </c>
      <c r="E160" s="28">
        <f>SUM(E161)</f>
        <v>21367</v>
      </c>
      <c r="F160" s="28">
        <f>SUM(F161)</f>
        <v>21367</v>
      </c>
      <c r="G160" s="29">
        <f t="shared" si="5"/>
        <v>100</v>
      </c>
    </row>
    <row r="161" spans="1:7" ht="36">
      <c r="A161" s="56"/>
      <c r="B161" s="104"/>
      <c r="C161" s="45" t="s">
        <v>143</v>
      </c>
      <c r="D161" s="46" t="s">
        <v>144</v>
      </c>
      <c r="E161" s="47">
        <v>21367</v>
      </c>
      <c r="F161" s="47">
        <v>21367</v>
      </c>
      <c r="G161" s="60">
        <f t="shared" si="5"/>
        <v>100</v>
      </c>
    </row>
    <row r="162" spans="1:7" ht="14.25">
      <c r="A162" s="64"/>
      <c r="B162" s="105">
        <v>92195</v>
      </c>
      <c r="C162" s="83"/>
      <c r="D162" s="84" t="s">
        <v>15</v>
      </c>
      <c r="E162" s="106">
        <f>SUM(E163:E165)</f>
        <v>102312</v>
      </c>
      <c r="F162" s="106">
        <f>SUM(F163:F165)</f>
        <v>100312</v>
      </c>
      <c r="G162" s="60">
        <f t="shared" si="5"/>
        <v>98.04519508953007</v>
      </c>
    </row>
    <row r="163" spans="1:7" ht="14.25">
      <c r="A163" s="64"/>
      <c r="B163" s="105"/>
      <c r="C163" s="45" t="s">
        <v>27</v>
      </c>
      <c r="D163" s="46" t="s">
        <v>28</v>
      </c>
      <c r="E163" s="47">
        <v>23400</v>
      </c>
      <c r="F163" s="47">
        <v>23400</v>
      </c>
      <c r="G163" s="60">
        <f t="shared" si="5"/>
        <v>100</v>
      </c>
    </row>
    <row r="164" spans="1:7" ht="14.25">
      <c r="A164" s="64"/>
      <c r="B164" s="54"/>
      <c r="C164" s="57" t="s">
        <v>29</v>
      </c>
      <c r="D164" s="58" t="s">
        <v>30</v>
      </c>
      <c r="E164" s="32">
        <v>78231</v>
      </c>
      <c r="F164" s="32">
        <v>76231</v>
      </c>
      <c r="G164" s="29">
        <f>F164/E164*100</f>
        <v>97.44346870166558</v>
      </c>
    </row>
    <row r="165" spans="1:7" ht="36.75" thickBot="1">
      <c r="A165" s="62"/>
      <c r="B165" s="107"/>
      <c r="C165" s="108" t="s">
        <v>143</v>
      </c>
      <c r="D165" s="46" t="s">
        <v>144</v>
      </c>
      <c r="E165" s="109">
        <v>681</v>
      </c>
      <c r="F165" s="109">
        <v>681</v>
      </c>
      <c r="G165" s="29">
        <f>F165/E165*100</f>
        <v>100</v>
      </c>
    </row>
    <row r="166" spans="1:7" ht="16.5" thickBot="1">
      <c r="A166" s="110" t="s">
        <v>145</v>
      </c>
      <c r="B166" s="111"/>
      <c r="C166" s="111"/>
      <c r="D166" s="112"/>
      <c r="E166" s="113">
        <f>SUM(E159+E152+E147+E133+E128+E111+E102+E62+E57+E46+E41+E26+E17+E14+E10)</f>
        <v>62038297</v>
      </c>
      <c r="F166" s="113">
        <f>SUM(F159+F152+F147+F133+F128+F111+F102+F62+F57+F46+F41+F26+F17+F14+F10)</f>
        <v>57920993</v>
      </c>
      <c r="G166" s="114">
        <f>F166/E166*100</f>
        <v>93.3632865518536</v>
      </c>
    </row>
  </sheetData>
  <sheetProtection/>
  <mergeCells count="53">
    <mergeCell ref="A103:A106"/>
    <mergeCell ref="B39:B40"/>
    <mergeCell ref="A54:A56"/>
    <mergeCell ref="A100:A101"/>
    <mergeCell ref="B100:B101"/>
    <mergeCell ref="B97:B99"/>
    <mergeCell ref="A58:A61"/>
    <mergeCell ref="B58:B61"/>
    <mergeCell ref="B55:B56"/>
    <mergeCell ref="A75:A81"/>
    <mergeCell ref="A123:A127"/>
    <mergeCell ref="B123:B124"/>
    <mergeCell ref="A160:A161"/>
    <mergeCell ref="B164:B165"/>
    <mergeCell ref="B129:B130"/>
    <mergeCell ref="B112:B119"/>
    <mergeCell ref="B126:B127"/>
    <mergeCell ref="B103:B104"/>
    <mergeCell ref="B106:B107"/>
    <mergeCell ref="A11:A13"/>
    <mergeCell ref="B11:B13"/>
    <mergeCell ref="B15:B16"/>
    <mergeCell ref="A15:A16"/>
    <mergeCell ref="A18:A25"/>
    <mergeCell ref="B23:B25"/>
    <mergeCell ref="A35:A38"/>
    <mergeCell ref="B37:B38"/>
    <mergeCell ref="B18:B22"/>
    <mergeCell ref="B27:B28"/>
    <mergeCell ref="A27:A28"/>
    <mergeCell ref="E7:E8"/>
    <mergeCell ref="C7:C8"/>
    <mergeCell ref="A1:G1"/>
    <mergeCell ref="A5:G5"/>
    <mergeCell ref="A7:A8"/>
    <mergeCell ref="B7:B8"/>
    <mergeCell ref="D7:D8"/>
    <mergeCell ref="F7:F8"/>
    <mergeCell ref="G7:G8"/>
    <mergeCell ref="B47:B48"/>
    <mergeCell ref="B88:B94"/>
    <mergeCell ref="B95:B96"/>
    <mergeCell ref="B63:B65"/>
    <mergeCell ref="B66:B74"/>
    <mergeCell ref="B75:B77"/>
    <mergeCell ref="A166:D166"/>
    <mergeCell ref="B145:B146"/>
    <mergeCell ref="B137:B138"/>
    <mergeCell ref="B131:B132"/>
    <mergeCell ref="B139:B141"/>
    <mergeCell ref="B134:B136"/>
    <mergeCell ref="A154:A155"/>
    <mergeCell ref="A129:A132"/>
  </mergeCells>
  <printOptions/>
  <pageMargins left="0.5905511811023623" right="0.5905511811023623" top="0.984251968503937" bottom="0.7874015748031497" header="0.5118110236220472" footer="0.5118110236220472"/>
  <pageSetup firstPageNumber="46" useFirstPageNumber="1"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Gryfino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Ryszard Stempiński </dc:creator>
  <cp:keywords/>
  <dc:description/>
  <cp:lastModifiedBy>Ryszard Stempiński </cp:lastModifiedBy>
  <dcterms:created xsi:type="dcterms:W3CDTF">2006-04-07T07:08:12Z</dcterms:created>
  <dcterms:modified xsi:type="dcterms:W3CDTF">2006-04-07T07:08:29Z</dcterms:modified>
  <cp:category/>
  <cp:version/>
  <cp:contentType/>
  <cp:contentStatus/>
</cp:coreProperties>
</file>